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le28\Desktop\Desktop\Прайс\"/>
    </mc:Choice>
  </mc:AlternateContent>
  <xr:revisionPtr revIDLastSave="0" documentId="8_{4AF548E7-EF7A-4CA2-BD28-58415698A0E0}" xr6:coauthVersionLast="47" xr6:coauthVersionMax="47" xr10:uidLastSave="{00000000-0000-0000-0000-000000000000}"/>
  <bookViews>
    <workbookView xWindow="-120" yWindow="-120" windowWidth="29040" windowHeight="15840" tabRatio="840" firstSheet="3" activeTab="3" xr2:uid="{00000000-000D-0000-FFFF-FFFF00000000}"/>
  </bookViews>
  <sheets>
    <sheet name="Издательские коллекции" sheetId="1" state="hidden" r:id="rId1"/>
    <sheet name="Издательсткие коллекции (2)" sheetId="3" state="hidden" r:id="rId2"/>
    <sheet name="Лист1" sheetId="4" state="hidden" r:id="rId3"/>
    <sheet name="прайс июнь 2023" sheetId="7" r:id="rId4"/>
    <sheet name="Лист4" sheetId="8" r:id="rId5"/>
  </sheets>
  <definedNames>
    <definedName name="_xlnm._FilterDatabase" localSheetId="3" hidden="1">'прайс июнь 2023'!$A$9:$E$18</definedName>
    <definedName name="_xlnm.Print_Area" localSheetId="0">'Издательские коллекции'!$A:$G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4" l="1"/>
  <c r="G14" i="4" s="1"/>
  <c r="F15" i="4"/>
  <c r="G15" i="4" s="1"/>
  <c r="F16" i="4"/>
  <c r="H16" i="4" s="1"/>
  <c r="F17" i="4"/>
  <c r="I17" i="4" s="1"/>
  <c r="F18" i="4"/>
  <c r="I18" i="4" s="1"/>
  <c r="F19" i="4"/>
  <c r="H19" i="4" s="1"/>
  <c r="F20" i="4"/>
  <c r="H20" i="4" s="1"/>
  <c r="G20" i="4"/>
  <c r="F21" i="4"/>
  <c r="G21" i="4" s="1"/>
  <c r="F22" i="4"/>
  <c r="G22" i="4" s="1"/>
  <c r="F23" i="4"/>
  <c r="H23" i="4" s="1"/>
  <c r="F24" i="4"/>
  <c r="G24" i="4" s="1"/>
  <c r="F25" i="4"/>
  <c r="G25" i="4" s="1"/>
  <c r="F26" i="4"/>
  <c r="G26" i="4" s="1"/>
  <c r="I26" i="4"/>
  <c r="F27" i="4"/>
  <c r="G27" i="4" s="1"/>
  <c r="F28" i="4"/>
  <c r="G28" i="4" s="1"/>
  <c r="F29" i="4"/>
  <c r="H29" i="4" s="1"/>
  <c r="F30" i="4"/>
  <c r="H30" i="4" s="1"/>
  <c r="F14" i="1"/>
  <c r="F15" i="1"/>
  <c r="F16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4" i="1"/>
  <c r="F51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E108" i="1"/>
  <c r="F108" i="1" s="1"/>
  <c r="F109" i="1"/>
  <c r="F166" i="1"/>
  <c r="F167" i="1"/>
  <c r="F168" i="1"/>
  <c r="H27" i="4" l="1"/>
  <c r="H25" i="4"/>
  <c r="H22" i="4"/>
  <c r="H15" i="4"/>
  <c r="I29" i="4"/>
  <c r="I27" i="4"/>
  <c r="H26" i="4"/>
  <c r="I21" i="4"/>
  <c r="I14" i="4"/>
  <c r="I30" i="4"/>
  <c r="H28" i="4"/>
  <c r="H21" i="4"/>
  <c r="H14" i="4"/>
  <c r="G19" i="4"/>
  <c r="G18" i="4"/>
  <c r="G17" i="4"/>
  <c r="G30" i="4"/>
  <c r="G29" i="4"/>
  <c r="H24" i="4"/>
  <c r="G23" i="4"/>
  <c r="H18" i="4"/>
  <c r="H17" i="4"/>
  <c r="G16" i="4"/>
  <c r="I31" i="4" l="1"/>
</calcChain>
</file>

<file path=xl/sharedStrings.xml><?xml version="1.0" encoding="utf-8"?>
<sst xmlns="http://schemas.openxmlformats.org/spreadsheetml/2006/main" count="1511" uniqueCount="885">
  <si>
    <t>Дашков и К</t>
  </si>
  <si>
    <t>Владос</t>
  </si>
  <si>
    <t xml:space="preserve">Юридический адрес: </t>
  </si>
  <si>
    <t>Фактический адрес:</t>
  </si>
  <si>
    <t xml:space="preserve">Тел/факс: </t>
  </si>
  <si>
    <t>Skype:</t>
  </si>
  <si>
    <t xml:space="preserve">E-mail: </t>
  </si>
  <si>
    <t>Сайт:</t>
  </si>
  <si>
    <t>Без ограничений</t>
  </si>
  <si>
    <t>--</t>
  </si>
  <si>
    <t>Кол-во книг</t>
  </si>
  <si>
    <t>Логос</t>
  </si>
  <si>
    <t>ДМК Пресс</t>
  </si>
  <si>
    <t>Прайс-лист издательстких коллекций</t>
  </si>
  <si>
    <t>В стоимость подключения входят 12 месяцев использования</t>
  </si>
  <si>
    <t>Academic Studies Press</t>
  </si>
  <si>
    <t>Central European University Press</t>
  </si>
  <si>
    <t>Ad Marginem Press</t>
  </si>
  <si>
    <t>Азбука-Аттикус</t>
  </si>
  <si>
    <t>Время</t>
  </si>
  <si>
    <t>Европа</t>
  </si>
  <si>
    <t>ИД Языки славянской культуры</t>
  </si>
  <si>
    <t>Знак</t>
  </si>
  <si>
    <t>Рукописные памятники Древней Руси</t>
  </si>
  <si>
    <t>Языки славянской культуры</t>
  </si>
  <si>
    <t>Издательство Ивана Лимбаха</t>
  </si>
  <si>
    <t>Индрик</t>
  </si>
  <si>
    <t>Иностранка</t>
  </si>
  <si>
    <t>КоЛибри</t>
  </si>
  <si>
    <t>Институт Гайдара</t>
  </si>
  <si>
    <t>Институт философии РАН</t>
  </si>
  <si>
    <t>Квадрига</t>
  </si>
  <si>
    <t>Мир и Образование</t>
  </si>
  <si>
    <t>Мосты культуры / Гешарим</t>
  </si>
  <si>
    <t>Нестор-История</t>
  </si>
  <si>
    <t>Новое издательство</t>
  </si>
  <si>
    <t>Новое литературное обозрение</t>
  </si>
  <si>
    <t>ОГИ</t>
  </si>
  <si>
    <t>Прогресс-Традиция</t>
  </si>
  <si>
    <t>РОССПЭН</t>
  </si>
  <si>
    <t>Русский фонд содействия образованию и науке</t>
  </si>
  <si>
    <t>Текст</t>
  </si>
  <si>
    <t>Территория будущего</t>
  </si>
  <si>
    <t>Три квадрата</t>
  </si>
  <si>
    <t>I</t>
  </si>
  <si>
    <t>Учебная литература</t>
  </si>
  <si>
    <t>Англоязычная литература</t>
  </si>
  <si>
    <t>IP-адрес</t>
  </si>
  <si>
    <t>Коллекция</t>
  </si>
  <si>
    <t>II</t>
  </si>
  <si>
    <t>III</t>
  </si>
  <si>
    <t>www.bibliorossica.com</t>
  </si>
  <si>
    <t>bibliorossica</t>
  </si>
  <si>
    <t>support@bibliorossica.com</t>
  </si>
  <si>
    <t>(812)7402107 (многоканальный)</t>
  </si>
  <si>
    <t>195009 Санкт-Петербург, ул. Комсомола, д. 35 литер А</t>
  </si>
  <si>
    <t>Бонусные учебники</t>
  </si>
  <si>
    <t>Алетейя</t>
  </si>
  <si>
    <t>входят в общий пакет учебной литературы</t>
  </si>
  <si>
    <t>КДУ</t>
  </si>
  <si>
    <t>Журналы</t>
  </si>
  <si>
    <t>IV</t>
  </si>
  <si>
    <t>Rossica Antiqua</t>
  </si>
  <si>
    <t>Вопросы музеологии</t>
  </si>
  <si>
    <t>Труды исторического факультета СПбГУ</t>
  </si>
  <si>
    <t>Мнемон. Исследования и публикации по истории античного
мира. Сб. статей</t>
  </si>
  <si>
    <t>Русский язык в научном освещении</t>
  </si>
  <si>
    <t>История философии</t>
  </si>
  <si>
    <t>Коллаж: Социально-философский и  философско-
антропологический альманах</t>
  </si>
  <si>
    <t>Ориентиры…</t>
  </si>
  <si>
    <t>Политико-философский ежегодник</t>
  </si>
  <si>
    <t>Философия науки</t>
  </si>
  <si>
    <t>Философский журнал</t>
  </si>
  <si>
    <t>Человек вчера и сегодня: междисциплинарные исследования</t>
  </si>
  <si>
    <t>Эстетика: Вчера. Сегодня. Всегда</t>
  </si>
  <si>
    <t>Этическая мысль</t>
  </si>
  <si>
    <t>Восточная книга</t>
  </si>
  <si>
    <t>Зерцало</t>
  </si>
  <si>
    <t>Книгодел</t>
  </si>
  <si>
    <t>Когито-центр</t>
  </si>
  <si>
    <t>Новейшая история России</t>
  </si>
  <si>
    <t>Прометей</t>
  </si>
  <si>
    <t>Аспект-пресс</t>
  </si>
  <si>
    <t>ПерСэ</t>
  </si>
  <si>
    <t>Издательство МГГУ им. М. Шолохова</t>
  </si>
  <si>
    <t>Издательство МГУ</t>
  </si>
  <si>
    <t>Издательство МГИМО</t>
  </si>
  <si>
    <t>Издательство ВШЭ</t>
  </si>
  <si>
    <t>Европа + Baltrus</t>
  </si>
  <si>
    <t>бонус</t>
  </si>
  <si>
    <t>Издательство исторического факультета СПбГУ</t>
  </si>
  <si>
    <t>Коммерческое право</t>
  </si>
  <si>
    <t>журналы Гиперборей, Рудин, Синяя блуза</t>
  </si>
  <si>
    <t>Издательство Евразийского открытого института</t>
  </si>
  <si>
    <t>Водолей</t>
  </si>
  <si>
    <t>T&amp;Pbooks (языковые словари)</t>
  </si>
  <si>
    <t xml:space="preserve">в ЭБС БиблиоРоссика  (до 31.12.2013) 
</t>
  </si>
  <si>
    <t>Флинта</t>
  </si>
  <si>
    <t>Мир горной книги</t>
  </si>
  <si>
    <t>Каро</t>
  </si>
  <si>
    <t>Издательство Балтийского федерального университета им. И. Канта</t>
  </si>
  <si>
    <t>Im Werden Verlag</t>
  </si>
  <si>
    <t>Издательства вузов РФ</t>
  </si>
  <si>
    <t>Амурский государственный университет</t>
  </si>
  <si>
    <t>Брянская государственная инженерно-технологическая академия</t>
  </si>
  <si>
    <t>Брянский государственный технический университет</t>
  </si>
  <si>
    <t>Благовещенский государственный педагогический университет</t>
  </si>
  <si>
    <t>Воронежская государственная технологическая академия</t>
  </si>
  <si>
    <t>Воронежский государственный университет</t>
  </si>
  <si>
    <t>Издательство Сибирского отделения РАН</t>
  </si>
  <si>
    <t>Краснодарский университет культуры и искусств</t>
  </si>
  <si>
    <t>Московский государственный университет им. Дашковой</t>
  </si>
  <si>
    <t>Омский государственный университет</t>
  </si>
  <si>
    <t>Оренбургский государственный аграрный университет</t>
  </si>
  <si>
    <t>Орловский государственный технический университет</t>
  </si>
  <si>
    <t>Пензенская государственная сельскохозяйственная академия</t>
  </si>
  <si>
    <t>Самарский государственный аэрокосмический университет</t>
  </si>
  <si>
    <t>Тульский государственный педагогический университет</t>
  </si>
  <si>
    <t>Шуйский государственный педагогический университет</t>
  </si>
  <si>
    <t>Studia Slavica et Balcanica Petropolitana. Петербургские
славянские и балканские исследования</t>
  </si>
  <si>
    <t>Балтийский регион</t>
  </si>
  <si>
    <t>История и культура</t>
  </si>
  <si>
    <t>Кантовский сборник</t>
  </si>
  <si>
    <t>Логос: литератруно-философский журнал</t>
  </si>
  <si>
    <t>Наука и школа</t>
  </si>
  <si>
    <t>Педагогическое образование в России</t>
  </si>
  <si>
    <t>Преподаватель-XXI век</t>
  </si>
  <si>
    <t>Развитие личности</t>
  </si>
  <si>
    <t>Естественные науки и математика</t>
  </si>
  <si>
    <t>Журналистика</t>
  </si>
  <si>
    <t>Здравоохранение и физическая культура</t>
  </si>
  <si>
    <t>История и исторические дисциплины</t>
  </si>
  <si>
    <t>Культура и искусство</t>
  </si>
  <si>
    <t>Международные отношения</t>
  </si>
  <si>
    <t>Образование и педагогика</t>
  </si>
  <si>
    <t>Политология и юриспруденция</t>
  </si>
  <si>
    <t>Психология</t>
  </si>
  <si>
    <t>Религиоведение</t>
  </si>
  <si>
    <t>Сельское и лесное хозяйство</t>
  </si>
  <si>
    <t>Социология</t>
  </si>
  <si>
    <t>Технические науки</t>
  </si>
  <si>
    <t>Филология</t>
  </si>
  <si>
    <t>Философия</t>
  </si>
  <si>
    <t>Экономика и управление</t>
  </si>
  <si>
    <t>Языкознание</t>
  </si>
  <si>
    <t>Художественная литература</t>
  </si>
  <si>
    <t>Научная и учебная литература</t>
  </si>
  <si>
    <t>Соверенная западная русистика</t>
  </si>
  <si>
    <t>Соверенная западная иудаика</t>
  </si>
  <si>
    <t>190068 Санкт-Петербург, наб. реки Фонтанки, д. 129Б</t>
  </si>
  <si>
    <t>Прайс-лист тематических коллекций</t>
  </si>
  <si>
    <t>Princeton University Press</t>
  </si>
  <si>
    <t>Философия техники</t>
  </si>
  <si>
    <t>Специальное образование</t>
  </si>
  <si>
    <t>Филологический класс</t>
  </si>
  <si>
    <t>Транслит</t>
  </si>
  <si>
    <t>Астраханский государственный технический университет</t>
  </si>
  <si>
    <t>Владивостокский государственный университет экономики и сервиса</t>
  </si>
  <si>
    <t>Высшее театральное училище им. Щепкина</t>
  </si>
  <si>
    <t>Государственный университет - учебно-научно-производственный комплекс (г. Орел)</t>
  </si>
  <si>
    <t>Дальневосточный государственный университет</t>
  </si>
  <si>
    <t>Институт законоведения и управления всероссийской полицейской ассоциации</t>
  </si>
  <si>
    <t>Иркутский государственный лингвистический университет</t>
  </si>
  <si>
    <t>Иркутский государственный университет</t>
  </si>
  <si>
    <t>Кемеровская государственная медицинская академия</t>
  </si>
  <si>
    <t>Книжный мир</t>
  </si>
  <si>
    <t>Кубанский государственный университет физической культуры, спорта и туризма</t>
  </si>
  <si>
    <t>Липецкий кооперативный институт</t>
  </si>
  <si>
    <t>Мордовский государственный университет им. Н.П. Огарева</t>
  </si>
  <si>
    <t>Московский государственный институт индустрии туризма</t>
  </si>
  <si>
    <t>Московский государственный университет им. Н.Э. Баумана</t>
  </si>
  <si>
    <t>Новосибирский государственный театральный институт</t>
  </si>
  <si>
    <t>Оренбургский государственный педагогический университет</t>
  </si>
  <si>
    <t>Оренбургский государственный университет</t>
  </si>
  <si>
    <t>Орский гуманитарно-технологический институт</t>
  </si>
  <si>
    <t>Рязанский государственный агротехнологический университет</t>
  </si>
  <si>
    <t>Самарский военно-медицинский институт</t>
  </si>
  <si>
    <t>Саратовский государственный аграрный университет</t>
  </si>
  <si>
    <t>Саратовский государственный технический университет</t>
  </si>
  <si>
    <t>Северный федеральный университет</t>
  </si>
  <si>
    <t>Сибирский государственный технологический университет</t>
  </si>
  <si>
    <t>Сибирский федеральный университет</t>
  </si>
  <si>
    <t>Соликамский государственный педагогический университет</t>
  </si>
  <si>
    <t>Теревинф</t>
  </si>
  <si>
    <t>Уральский государственный педагогический университет</t>
  </si>
  <si>
    <t>Уфимская государственная академия экономики и сервиса</t>
  </si>
  <si>
    <t>Флюид ФриФлай</t>
  </si>
  <si>
    <t>Челябинская государственная академия культуры и искусств</t>
  </si>
  <si>
    <t>Альпина Паблишер</t>
  </si>
  <si>
    <t>Белгородский государственный университет</t>
  </si>
  <si>
    <t>Русское генеалогическое общество</t>
  </si>
  <si>
    <t>IP-адреса без удаленного доступа</t>
  </si>
  <si>
    <t>195009 Санкт-Петербург, ул. Комсомола, д. 35А</t>
  </si>
  <si>
    <t>190005 Санкт-Петербург, ул. 7я Красноармейская, д. 25А</t>
  </si>
  <si>
    <t>История и исторические науки</t>
  </si>
  <si>
    <t>(812)3396941 (многоканальный)</t>
  </si>
  <si>
    <t>a.aydakova@bibliorossica.com</t>
  </si>
  <si>
    <t>БИНОМ. Вся коллекция (см. Тематисекие коллекции)</t>
  </si>
  <si>
    <t>Научная и художественная литература</t>
  </si>
  <si>
    <t>Российское правосудие</t>
  </si>
  <si>
    <t>В стоимость подключения входят 12 месяцев использования*</t>
  </si>
  <si>
    <t xml:space="preserve">в ЭБС БиблиоРоссика  (до 1.09.2014) 
</t>
  </si>
  <si>
    <t>*минимальный заказ - 50 тыс. руб.</t>
  </si>
  <si>
    <t xml:space="preserve">в ЭБС БиблиоРоссика  (до 31.12.2014) 
</t>
  </si>
  <si>
    <t>Стоимость для вуза до 8 тыс. чел.</t>
  </si>
  <si>
    <t>Стоимость для вуза более 8 тыс. чел.</t>
  </si>
  <si>
    <t>Количество книг в коллекции</t>
  </si>
  <si>
    <t>Адрес:</t>
  </si>
  <si>
    <t>Златоуст</t>
  </si>
  <si>
    <t>Физика</t>
  </si>
  <si>
    <t>Интеллект</t>
  </si>
  <si>
    <t>Статут</t>
  </si>
  <si>
    <t>Профессия</t>
  </si>
  <si>
    <t>Юстицинформ</t>
  </si>
  <si>
    <t>Страта</t>
  </si>
  <si>
    <t>Атмосфера</t>
  </si>
  <si>
    <t>Фолиант</t>
  </si>
  <si>
    <t>искусство</t>
  </si>
  <si>
    <t>культура,психология,экология</t>
  </si>
  <si>
    <t>технич.дисциплины</t>
  </si>
  <si>
    <t>мчс</t>
  </si>
  <si>
    <t>Интермедиатор</t>
  </si>
  <si>
    <t>Знание-М</t>
  </si>
  <si>
    <t>Политология</t>
  </si>
  <si>
    <t>E-mail</t>
  </si>
  <si>
    <t>Филологические науки</t>
  </si>
  <si>
    <t>Физико-математические науки</t>
  </si>
  <si>
    <t>Физическая культура и спорт</t>
  </si>
  <si>
    <t>12782,Москва,ул.Полярная,д.31В,стр.1</t>
  </si>
  <si>
    <t>от500до2000руб./книга</t>
  </si>
  <si>
    <t>от1000до2000руб./книга</t>
  </si>
  <si>
    <t>бизнес, гуманитарные науки</t>
  </si>
  <si>
    <t>международные отношения, политика, история</t>
  </si>
  <si>
    <t xml:space="preserve">экономика, ЖКХ, социология, Региональное развитие, демография
Научно-техническое, социально-экономическое развитие Россия-Китай
</t>
  </si>
  <si>
    <t>сельхоз, лесное хозяйство</t>
  </si>
  <si>
    <t>Внешнеторговые операции и их специфика</t>
  </si>
  <si>
    <t>гуманитарные и общественные науки</t>
  </si>
  <si>
    <t>строительство, материаловедение, нефтяное дело</t>
  </si>
  <si>
    <t>Владимирский юридический институт ФСИН</t>
  </si>
  <si>
    <t>водный транспорт, судостроение</t>
  </si>
  <si>
    <t>экономика, менеджмент</t>
  </si>
  <si>
    <t>филология, культура</t>
  </si>
  <si>
    <t>сельхоз, экономика, право</t>
  </si>
  <si>
    <t>гумантарные науки</t>
  </si>
  <si>
    <t>Российский государственный университет правосудия</t>
  </si>
  <si>
    <t>Российский университет транспорта</t>
  </si>
  <si>
    <t>гуманитарные и естественные науки</t>
  </si>
  <si>
    <t>сельхоз, плодоводство</t>
  </si>
  <si>
    <t>все основные направления</t>
  </si>
  <si>
    <t xml:space="preserve">философия, культура </t>
  </si>
  <si>
    <t>информатика, электротехника, практ.пособия</t>
  </si>
  <si>
    <t>философия, социология, политология</t>
  </si>
  <si>
    <t>физика, математика</t>
  </si>
  <si>
    <t>Энтропос. Ветеринария</t>
  </si>
  <si>
    <t>Социально-гуманитарные науки</t>
  </si>
  <si>
    <t>см. прайс-лист</t>
  </si>
  <si>
    <t>Белорусская наука</t>
  </si>
  <si>
    <t>Инженерно-технические науки</t>
  </si>
  <si>
    <t>Горная книга</t>
  </si>
  <si>
    <t>Горячая линия - Телеком</t>
  </si>
  <si>
    <t>Дело (РАНХиГС)</t>
  </si>
  <si>
    <t>Деловой экспресс</t>
  </si>
  <si>
    <t>Вестник. Зодчий. 21 век. 2016</t>
  </si>
  <si>
    <t>Вестник. Зодчий. 21 век. 2022</t>
  </si>
  <si>
    <t>Медицинская литература</t>
  </si>
  <si>
    <t>Издательско-полиграфическая ассоциация высших учебных заведений</t>
  </si>
  <si>
    <t>Полная коллекция</t>
  </si>
  <si>
    <t>Московский государственный университет им. М.В. Ломоносова</t>
  </si>
  <si>
    <t>Научный консультант</t>
  </si>
  <si>
    <t>Национальный исследовательский Томский государственный университет</t>
  </si>
  <si>
    <t>от 300-1300</t>
  </si>
  <si>
    <t xml:space="preserve">ТГУ. Информатика и вычислительная техника </t>
  </si>
  <si>
    <t>Нижегородский институт экономики и менеджмента</t>
  </si>
  <si>
    <t>Пожарная книга</t>
  </si>
  <si>
    <t>Поволжский государственный технологический университет</t>
  </si>
  <si>
    <t xml:space="preserve">Философия </t>
  </si>
  <si>
    <t>Республиканский институт профессионального образования</t>
  </si>
  <si>
    <t>При покупке 3 коллекций цена 50 000,00</t>
  </si>
  <si>
    <t>Русский язык. Курсы</t>
  </si>
  <si>
    <t>Санкт-Петербургский государственный аграрный университет</t>
  </si>
  <si>
    <t>Специальное издательство медицинских книг</t>
  </si>
  <si>
    <t>Спорт. Олимпия. Человек</t>
  </si>
  <si>
    <t>Финансы и статистика</t>
  </si>
  <si>
    <t>Эксперт - наука</t>
  </si>
  <si>
    <t>E-Line Press</t>
  </si>
  <si>
    <t>платные только журналы последнего года выпуска</t>
  </si>
  <si>
    <t>Встоимость подключения входят 12 месяцев использования</t>
  </si>
  <si>
    <t xml:space="preserve"> ВИТА-ПРЕСС. Полная коллекция</t>
  </si>
  <si>
    <t xml:space="preserve">ВИТА-ПРЕСС. Коллекция «Занимательные финансы. Азы для дошкольников» </t>
  </si>
  <si>
    <t>ВИТА-ПРЕСС. Коллекция «Предпринимательство для начинающих»</t>
  </si>
  <si>
    <t>ВИТА-ПРЕСС. Коллекция «Финансовая грамотность в школе»</t>
  </si>
  <si>
    <t>ВИТА-ПРЕСС. Коллекция «Экономика. Начальная школа»</t>
  </si>
  <si>
    <t>ВИТА-ПРЕСС. Коллекция «Экономика. Основная школа»</t>
  </si>
  <si>
    <t>ВИТА-ПРЕСС. Коллекция «Экономика. Старшая школа»</t>
  </si>
  <si>
    <t>ВИТА-ПРЕСС. Школа креативного мышления</t>
  </si>
  <si>
    <t>Всероссийский государственный институт кинематографии</t>
  </si>
  <si>
    <t>ГИОРД. Книги вне коллекций</t>
  </si>
  <si>
    <t>ГИОРД. Пищевая промышленность</t>
  </si>
  <si>
    <t>ГИОРД. Сельское хозяйство, ветеринария, рыбоводство</t>
  </si>
  <si>
    <t>ДЕЛОВОЙ ЭКСПРЕСС АО ФИД</t>
  </si>
  <si>
    <t>Златоуст Центр</t>
  </si>
  <si>
    <t>Интеллект. Биология и медицинская физика</t>
  </si>
  <si>
    <t>Интеллект. Гидрогазодинамика, механика сплошных сред</t>
  </si>
  <si>
    <t>Интеллект. Дискретная, прикладная и вычислительная математика</t>
  </si>
  <si>
    <t>Интеллект. Материаловедение</t>
  </si>
  <si>
    <t>Интеллект. Методы и техника эксперимента, прикладная физика</t>
  </si>
  <si>
    <t>Интеллект. Нанотехнологии</t>
  </si>
  <si>
    <t>Интеллект. Науки о Земле</t>
  </si>
  <si>
    <t>Интеллект. Нефтегазовый комплекс</t>
  </si>
  <si>
    <t>Интеллект. Общая физика</t>
  </si>
  <si>
    <t>Интеллект. Оптика и фотоника</t>
  </si>
  <si>
    <t>Интеллект. Промышленные технологии. Машиностроение</t>
  </si>
  <si>
    <t>Интеллект. Радиофизика и электроника. Связь</t>
  </si>
  <si>
    <t>Интеллект. Теоретическая и математическая физика</t>
  </si>
  <si>
    <t>Интеллект. Физика конденсированного состояния</t>
  </si>
  <si>
    <t>Интеллект. Химия и химические технологии</t>
  </si>
  <si>
    <t>Интеллект. Экология. Техносферная безопасность</t>
  </si>
  <si>
    <t>Интеллект. Энергетика и электротехника</t>
  </si>
  <si>
    <t>Интеллект. Ядерные и радиационные технологии</t>
  </si>
  <si>
    <t>Издательско-полиграфическая ассоциация вузов СПб</t>
  </si>
  <si>
    <t>Издательско-полиграфический центр УрФУ ЦСД</t>
  </si>
  <si>
    <t>УрФУ. Биологические науки. Медицина</t>
  </si>
  <si>
    <t>УрФУ. Военные науки. Специальные службы</t>
  </si>
  <si>
    <t>УрФУ. Инженерно-технические науки. Транспорт</t>
  </si>
  <si>
    <t>УрФУ. Информатика и вычислительная техника</t>
  </si>
  <si>
    <t>УрФУ. Культура. Искусство. СМИ</t>
  </si>
  <si>
    <t>УрФУ. Педагогика. Психология</t>
  </si>
  <si>
    <t>УрФУ. Политика. Социология. История</t>
  </si>
  <si>
    <t>УрФУ. Социально-гуманитарные науки. Религия</t>
  </si>
  <si>
    <t>УрФУ. Строительство. Архитектура</t>
  </si>
  <si>
    <t>УрФУ. Физико-математические науки</t>
  </si>
  <si>
    <t>УрФУ. Физическая культура и спорт</t>
  </si>
  <si>
    <t>УрФУ. Филологические науки</t>
  </si>
  <si>
    <t>УрФУ. Химия. Химическая промышленность</t>
  </si>
  <si>
    <t>УрФУ. Экономика. Финансы. Менеджмент</t>
  </si>
  <si>
    <t>УрФУ. Энергетика. Металлургия. Машиностроение</t>
  </si>
  <si>
    <t>УрФУ. Юридические науки</t>
  </si>
  <si>
    <t>ИЗДАТЕЛЬСТВО "АСПЕКТ ПРЕСС"</t>
  </si>
  <si>
    <t>Аспект Пресс. Журналистика и медиабизнес</t>
  </si>
  <si>
    <t>Аспект Пресс. Международные отношения. Политология</t>
  </si>
  <si>
    <t>Аспект Пресс. Менеджмент. Реклама. Связи с общественностью</t>
  </si>
  <si>
    <t>Аспект Пресс. Психология</t>
  </si>
  <si>
    <t>Аспект Пресс. Социально-гуманитарные науки</t>
  </si>
  <si>
    <t>Аспект Пресс. Филология. Литературоведение</t>
  </si>
  <si>
    <t>Издательство "Горячая линия" ООО</t>
  </si>
  <si>
    <t>Издательство "Мир и Образование"</t>
  </si>
  <si>
    <t>Мир и Образование. Коллекция "Говорим и пишем грамотно"</t>
  </si>
  <si>
    <t>Мир и Образование. Коллекция "Новые словари"</t>
  </si>
  <si>
    <t>Мир и Образование. Коллекция справочников и учебных пособий Д. Э. Розенталя</t>
  </si>
  <si>
    <t>Мир и Образование. Научно-популярная литература</t>
  </si>
  <si>
    <t>Мир и Образование. Пособия (справочники) по русскому языку</t>
  </si>
  <si>
    <t>Мир и Образование. Пособия и сборники задач по математике (общее образование)</t>
  </si>
  <si>
    <t>Мир и Образование. Справочники по русскому языку Д. Э. Розенталя</t>
  </si>
  <si>
    <t>Мир и Образование. Учебные пособия по математике для студентов вузов (высшее образование)</t>
  </si>
  <si>
    <t>ВЛАДОС. Высшее образование. Искусство и дизайн</t>
  </si>
  <si>
    <t>ВЛАДОС. Высшее образование. История</t>
  </si>
  <si>
    <t>ВЛАДОС. Высшее образование. Лингвистика</t>
  </si>
  <si>
    <t>ВЛАДОС. Книги вне коллекций</t>
  </si>
  <si>
    <t>ВЛАДОС. Коррекционная педагогика</t>
  </si>
  <si>
    <t>ВЛАДОС. Музыкальная школа</t>
  </si>
  <si>
    <t>ВЛАДОС. Педагогика. Психология</t>
  </si>
  <si>
    <t>ВЛАДОС. Среднее профессиональное образование</t>
  </si>
  <si>
    <t>ВЛАДОС. Средняя школа</t>
  </si>
  <si>
    <t>КАРО. Английский язык</t>
  </si>
  <si>
    <t>КАРО. Английский язык (коллекция для школ)</t>
  </si>
  <si>
    <t>КАРО. Вне коллекции</t>
  </si>
  <si>
    <t>КАРО. Востоковедение</t>
  </si>
  <si>
    <t>КАРО. Восточные языки</t>
  </si>
  <si>
    <t>КАРО. Дошкольное образование</t>
  </si>
  <si>
    <t>КАРО. Другие европейские языки</t>
  </si>
  <si>
    <t>КАРО. Испанский язык</t>
  </si>
  <si>
    <t>КАРО. Испанский язык (коллекция для школьников)</t>
  </si>
  <si>
    <t>КАРО. Итальянский язык</t>
  </si>
  <si>
    <t>КАРО. Китайский язык</t>
  </si>
  <si>
    <t>КАРО. Корейский язык</t>
  </si>
  <si>
    <t>КАРО. Коррекционная педагогика</t>
  </si>
  <si>
    <t>КАРО. Литература для чтения на английском языке</t>
  </si>
  <si>
    <t>КАРО. Литература для чтения на испанском языке</t>
  </si>
  <si>
    <t>КАРО. Литература для чтения на итальянском языке</t>
  </si>
  <si>
    <t>КАРО. Литература для чтения на немецком языке</t>
  </si>
  <si>
    <t>КАРО. Литература для чтения на французском языке</t>
  </si>
  <si>
    <t>КАРО. Логопедия</t>
  </si>
  <si>
    <t>КАРО. Немецкий язык</t>
  </si>
  <si>
    <t>КАРО. Немецкий язык (коллекция для школьников)</t>
  </si>
  <si>
    <t>КАРО. Педагогика в средней школе</t>
  </si>
  <si>
    <t>КАРО. Психология</t>
  </si>
  <si>
    <t>КАРО. Французский язык</t>
  </si>
  <si>
    <t>КАРО. Французский язык (коллекция для школьников)</t>
  </si>
  <si>
    <t>КАРО. Японский язык</t>
  </si>
  <si>
    <t>Медицинская литература. Диагностика и лечение болезней внутренних органов</t>
  </si>
  <si>
    <t>Медицинская литература. Сводная</t>
  </si>
  <si>
    <t>Генезис</t>
  </si>
  <si>
    <t>Директ-Медиа. Биология и экология</t>
  </si>
  <si>
    <t>Директ-Медиа. Инженерные дисциплины</t>
  </si>
  <si>
    <t>Директ-Медиа. Иностранные языки</t>
  </si>
  <si>
    <t>Директ-Медиа. История</t>
  </si>
  <si>
    <t>Директ-Медиа. Культурология</t>
  </si>
  <si>
    <t>Директ-Медиа. Медицина и охрана здоровья</t>
  </si>
  <si>
    <t>Директ-Медиа. Педагогика и психология</t>
  </si>
  <si>
    <t>Директ-Медиа. Экономика</t>
  </si>
  <si>
    <t>Директ-Медиа. Энергетика</t>
  </si>
  <si>
    <t>Директ-Медиа. Юриспруденция</t>
  </si>
  <si>
    <t>Издательский дом "ВКН"</t>
  </si>
  <si>
    <t>Издательский дом ВШЭ</t>
  </si>
  <si>
    <t>Издательский центр РГГУ</t>
  </si>
  <si>
    <t>Издательство "ВАКО"</t>
  </si>
  <si>
    <t>Издательство "Теревинф"</t>
  </si>
  <si>
    <t>Издательство В. Секачев</t>
  </si>
  <si>
    <t>Интеллект-Центр</t>
  </si>
  <si>
    <t>Интермедиатор. «Интеллект-Центр». Учебная литература для общего образования</t>
  </si>
  <si>
    <t>Интермедиатор. Архитектура и градостроительство (сводная)</t>
  </si>
  <si>
    <t>Интермедиатор. Архитектура и строительство на иностранных языках (сводная)</t>
  </si>
  <si>
    <t>Интермедиатор. Астрономия (сводная)</t>
  </si>
  <si>
    <t>Интермедиатор. Бизнес-информатика</t>
  </si>
  <si>
    <t>Интермедиатор. Биология (сводная)</t>
  </si>
  <si>
    <t>Интермедиатор. Биология и экология ("Директ-Медиа")</t>
  </si>
  <si>
    <t>Интермедиатор. Дошкольное образование</t>
  </si>
  <si>
    <t>Интермедиатор. Естественно-научные предметы — основная школа</t>
  </si>
  <si>
    <t>Интермедиатор. Естественные науки — средняя школа</t>
  </si>
  <si>
    <t>Интермедиатор. Журналистика и медиакоммуникации</t>
  </si>
  <si>
    <t>Интермедиатор. Зарубежное регионоведение (сводная)</t>
  </si>
  <si>
    <t>Интермедиатор. Инженерные дисциплины (сводная)</t>
  </si>
  <si>
    <t>Интермедиатор. Иностранные языки — основная школа</t>
  </si>
  <si>
    <t>Интермедиатор. Иностранные языки — средняя школа</t>
  </si>
  <si>
    <t>Интермедиатор. Иностранные языки (сводная)</t>
  </si>
  <si>
    <t>Интермедиатор. Иностранный язык — начальная школа</t>
  </si>
  <si>
    <t>Интермедиатор. Информационная безопасность</t>
  </si>
  <si>
    <t>Интермедиатор. Информационные системы и технологии (сводная)</t>
  </si>
  <si>
    <t>Интермедиатор. Искусство — начальная и основная школы</t>
  </si>
  <si>
    <t>Интермедиатор. История Древнего мира, Средних веков и всеобщая</t>
  </si>
  <si>
    <t>Интермедиатор. История Нового и Новейшего времени</t>
  </si>
  <si>
    <t>Интермедиатор. ИТ-технологии для обучающихся</t>
  </si>
  <si>
    <t>Интермедиатор. ИТ-технологии для профессионалов</t>
  </si>
  <si>
    <t>Интермедиатор. Китаистика (сводная)</t>
  </si>
  <si>
    <t>Интермедиатор. Книги вне коллекций</t>
  </si>
  <si>
    <t>Интермедиатор. Коллекция Издательского дома ВШЭ</t>
  </si>
  <si>
    <t>Интермедиатор. Коррекционная (лечебная) педагогика (сводная)</t>
  </si>
  <si>
    <t>Интермедиатор. Культурология (сводная)</t>
  </si>
  <si>
    <t>Интермедиатор. Литературоведение (сводная)</t>
  </si>
  <si>
    <t>Интермедиатор. Личностный рост (сводная)</t>
  </si>
  <si>
    <t>Интермедиатор. Макроэкономика и экономическая теория  (сводная)</t>
  </si>
  <si>
    <t>Интермедиатор. Маркетинг, реклама и связи с общественностью (сводная)</t>
  </si>
  <si>
    <t>Интермедиатор. Математика (сводная)</t>
  </si>
  <si>
    <t>Интермедиатор. Математика и информатика — начальная школа</t>
  </si>
  <si>
    <t>Интермедиатор. Математика и информатика (основная школа)</t>
  </si>
  <si>
    <t>Интермедиатор. Математика и информатика (средняя школа)</t>
  </si>
  <si>
    <t>Интермедиатор. Медицина и фармакология (сводная)</t>
  </si>
  <si>
    <t>Интермедиатор. Научно-популярная литература (сводная)</t>
  </si>
  <si>
    <t>Интермедиатор. Обеспечение безопасности (сводная)</t>
  </si>
  <si>
    <t xml:space="preserve">Интермедиатор. Образовательная робототехника (сводная) </t>
  </si>
  <si>
    <t>Интермедиатор. Общественно-научные предметы — основная школа</t>
  </si>
  <si>
    <t xml:space="preserve">Интермедиатор. Общественные науки — средняя школа   </t>
  </si>
  <si>
    <t>Интермедиатор. Обществознание и естествознание (Окружающий мир) — начальная школа</t>
  </si>
  <si>
    <t>Интермедиатор. Охрана здоровья (сводная)</t>
  </si>
  <si>
    <t>Интермедиатор. Педагогика и образовательные системы (сводная)</t>
  </si>
  <si>
    <t>Интермедиатор. Педагогика и психология ("Директ-Медиа")</t>
  </si>
  <si>
    <t>Интермедиатор. Педагогика и психология (сводная)</t>
  </si>
  <si>
    <t>Интермедиатор. Политология (сводная)</t>
  </si>
  <si>
    <t>Интермедиатор. Предпринимательская деятельность (сводная)</t>
  </si>
  <si>
    <t>Интермедиатор. Преподавание, педагогика, психология (сводная)</t>
  </si>
  <si>
    <t>Интермедиатор. Проектное управление (сводная)</t>
  </si>
  <si>
    <t>Интермедиатор. Психологические науки (сводная)</t>
  </si>
  <si>
    <t>Интермедиатор. Психология и педагогика дошкольного образования (сводная)</t>
  </si>
  <si>
    <t>Интермедиатор. Психотерапия (сводная)</t>
  </si>
  <si>
    <t>Интермедиатор. Региональная и отраслевая экономика (сводная)</t>
  </si>
  <si>
    <t>Интермедиатор. Религия и религиоведение (сводная)</t>
  </si>
  <si>
    <t>Интермедиатор. Русский язык и литература — основная школа</t>
  </si>
  <si>
    <t>Интермедиатор. Русский язык и литература — средняя школа</t>
  </si>
  <si>
    <t>Интермедиатор. Русский язык и литературное чтение    (сводная)</t>
  </si>
  <si>
    <t>Интермедиатор. Сексология (сводная)</t>
  </si>
  <si>
    <t>Интермедиатор. Социальная работа (сводная)</t>
  </si>
  <si>
    <t>Интермедиатор. Социология (сводная)</t>
  </si>
  <si>
    <t>Интермедиатор. Социология и демография (сводная)</t>
  </si>
  <si>
    <t>Интермедиатор. Статистика</t>
  </si>
  <si>
    <t>Интермедиатор. Строительство и ремонт (сводная)</t>
  </si>
  <si>
    <t>Интермедиатор. Сценические и экранные искусства (сводная)</t>
  </si>
  <si>
    <t>Интермедиатор. Технология - начальная и основная школы</t>
  </si>
  <si>
    <t>Интермедиатор. Транспорт (сводная)</t>
  </si>
  <si>
    <t>Интермедиатор. Туризм и гостиничное дело</t>
  </si>
  <si>
    <t>Интермедиатор. Управление инвестициями и трейдинг (сводная)</t>
  </si>
  <si>
    <t>Интермедиатор. Управление организацией (предприятием) (сводная)</t>
  </si>
  <si>
    <t>Интермедиатор. Управление персоналом (сводная)</t>
  </si>
  <si>
    <t>Интермедиатор. Физика (сводная)</t>
  </si>
  <si>
    <t>Интермедиатор. Физическая культура, экология и основы безопасности жизнедеятельности — начальная, основная и средняя школы</t>
  </si>
  <si>
    <t>Интермедиатор. Физкультура и спорт (сводная)</t>
  </si>
  <si>
    <t>Интермедиатор. Философия (сводная)</t>
  </si>
  <si>
    <t>Интермедиатор. Финансы и денежное обращение (сводная)</t>
  </si>
  <si>
    <t>Интермедиатор. Химия (сводная)</t>
  </si>
  <si>
    <t>Интермедиатор. Художественная литература (сводная)</t>
  </si>
  <si>
    <t>Интермедиатор. Экология и природопользование (сводная)</t>
  </si>
  <si>
    <t>Интермедиатор. Экономика ("Директ-Медиа")</t>
  </si>
  <si>
    <t>Интермедиатор. Экономика (сводная)</t>
  </si>
  <si>
    <t>Интермедиатор. Экономика и менеджмент в строительстве (сводная)</t>
  </si>
  <si>
    <t>Интермедиатор. Экономика предприятий и организаций (сводная)</t>
  </si>
  <si>
    <t>Интермедиатор. Электроника, радиотехника и системы связи (сводная)</t>
  </si>
  <si>
    <t>Интермедиатор. Энергетика (сводная)</t>
  </si>
  <si>
    <t>Интермедиатор. Юриспруденция (сводная)</t>
  </si>
  <si>
    <t>Интермедиатор. Языкознание (сводная)</t>
  </si>
  <si>
    <t>История</t>
  </si>
  <si>
    <t>Психология и психотерапия</t>
  </si>
  <si>
    <t>Философия и культурология</t>
  </si>
  <si>
    <t>Экономика и финансы</t>
  </si>
  <si>
    <t>Издательский Центр РИОР</t>
  </si>
  <si>
    <t>Казанский национальный исследовательский технологический университет</t>
  </si>
  <si>
    <t>Когито-Центр ООО</t>
  </si>
  <si>
    <t xml:space="preserve">Институт психологии РАН </t>
  </si>
  <si>
    <t>Когито-Центр</t>
  </si>
  <si>
    <t>Лаборатория знаний. Биология</t>
  </si>
  <si>
    <t xml:space="preserve">Лаборатория знаний. Выпускник. Абитуриент </t>
  </si>
  <si>
    <t>Лаборатория знаний. Детская литература</t>
  </si>
  <si>
    <t>Лаборатория знаний. Инженерные науки</t>
  </si>
  <si>
    <t>Лаборатория знаний. Информационные технологии</t>
  </si>
  <si>
    <t>Лаборатория знаний. Математика</t>
  </si>
  <si>
    <t>Лаборатория знаний. Медицина</t>
  </si>
  <si>
    <t>Лаборатория знаний. Нанотехнологии</t>
  </si>
  <si>
    <t>Лаборатория знаний. Научно-популярная литература</t>
  </si>
  <si>
    <t>Лаборатория знаний. Образовательная робототехника и программирование</t>
  </si>
  <si>
    <t>Лаборатория знаний. Педагогика и психология</t>
  </si>
  <si>
    <t>Лаборатория знаний. Фармакология</t>
  </si>
  <si>
    <t>Лаборатория знаний. Физика</t>
  </si>
  <si>
    <t>Лаборатория знаний. Химия</t>
  </si>
  <si>
    <t xml:space="preserve">Лаборатория знаний. Школьная библиотека  </t>
  </si>
  <si>
    <t>Лаборатория знаний. Экология</t>
  </si>
  <si>
    <t xml:space="preserve">Лаборатория знаний. Экономика и менеджмент  </t>
  </si>
  <si>
    <t>МЕЖРЕГИОНАЛЬНАЯ АКАДЕМИЯ БЕЗОПАСНОСТИ И ВЫЖИВАНИЯ</t>
  </si>
  <si>
    <t>Межрегиональнaя  «Академия безопасности и выживания»</t>
  </si>
  <si>
    <t>МЕЖРЕГИОНАЛЬНАЯ АССОЦИАЦИЯ "НЕФТЕГАЗОВАЯ ИНФОРМАЦИОННО-ОБРАЗОВАТЕЛЬНАЯ КОРПОРАЦИЯ"</t>
  </si>
  <si>
    <t>Буровые и тампонажные растворы</t>
  </si>
  <si>
    <t>Газоснабжение</t>
  </si>
  <si>
    <t>Гидромашины и компрессоры</t>
  </si>
  <si>
    <t>Гидромеханика и гидродинамика</t>
  </si>
  <si>
    <t>Детали машин</t>
  </si>
  <si>
    <t>Исследование нефтяных и газовых скважин и пластов</t>
  </si>
  <si>
    <t>Механика грунтов, основания и фундаменты</t>
  </si>
  <si>
    <t>Нефтегазопромысловое оборудование</t>
  </si>
  <si>
    <t>Процессы и аппараты химической технологии</t>
  </si>
  <si>
    <t>Сопротивление материалов</t>
  </si>
  <si>
    <t>Стропальное дело</t>
  </si>
  <si>
    <t>Теоретическая механика</t>
  </si>
  <si>
    <t>Теплоснабжение</t>
  </si>
  <si>
    <t>Теплотехника</t>
  </si>
  <si>
    <t>Технология переработки нефти и газа</t>
  </si>
  <si>
    <t>Эксплуатация систем водоснабжения и водоотведения</t>
  </si>
  <si>
    <t>Электротехника</t>
  </si>
  <si>
    <t>Московский государственный технический университет им. Н.Э. Баумана</t>
  </si>
  <si>
    <t xml:space="preserve"> МГТУ им. Н.Э. Баумана. ЗОЛОТАЯ КОЛЛЕКЦИЯ (полная)</t>
  </si>
  <si>
    <t xml:space="preserve"> МГТУ им. Н.Э. Баумана. ИНЖЕНЕРНО ‒ ТЕХНИЧЕСКИЕ НАУКИ (полная)</t>
  </si>
  <si>
    <t>МГТУ им. Н.Э. Баумана. Здоровье (Медицина) (ЗК)</t>
  </si>
  <si>
    <t>МГТУ им. Н.Э. Баумана. Инженерно-технические науки (ЗК)</t>
  </si>
  <si>
    <t>МГТУ им. Н.Э. Баумана. Информатика и управление (ЗК)</t>
  </si>
  <si>
    <t>МГТУ им. Н.Э. Баумана. Машиностроение и технологии (ИТН)</t>
  </si>
  <si>
    <t>МГТУ им. Н.Э. Баумана. Механика (ИТН)</t>
  </si>
  <si>
    <t>МГТУ им. Н.Э. Баумана. Социально-гуманитарные науки, экономика, право (ЗК)</t>
  </si>
  <si>
    <t>МГТУ им. Н.Э. Баумана. Фундаментальные науки (ЗК)</t>
  </si>
  <si>
    <t>Московский издательско-полиграфический колледж имени Ивана Федорова</t>
  </si>
  <si>
    <t>Московский финансово-промышленный университет "Синергия"</t>
  </si>
  <si>
    <t>Синергия - Прикладная информатика (2015)</t>
  </si>
  <si>
    <t>Синергия - Прикладная информатика (2016)</t>
  </si>
  <si>
    <t>Синергия - Прикладная эконометрика (2015)</t>
  </si>
  <si>
    <t>Синергия - Прикладная эконометрика (2016)</t>
  </si>
  <si>
    <t>Синергия - Современная конкуренция (2015)</t>
  </si>
  <si>
    <t>Синергия - Современная конкуренция (2016)</t>
  </si>
  <si>
    <t>Научно-исследовательский проектный институт "Кадастр"</t>
  </si>
  <si>
    <t>НПО «Институт Устойчивых инноваций». Полная коллекция</t>
  </si>
  <si>
    <t>НПО «Институт Устойчивых инноваций». Устойчивый экосистемный дизайн</t>
  </si>
  <si>
    <t>Национальный Исследовательский Технологический Университет "МИСИС"</t>
  </si>
  <si>
    <t>МИСиС. Геология. Горное дело</t>
  </si>
  <si>
    <t xml:space="preserve">МИСиС. Инженерно-технические науки </t>
  </si>
  <si>
    <t>МИСиС. Информатика</t>
  </si>
  <si>
    <t>МИСиС. Книги вне коллекций</t>
  </si>
  <si>
    <t>МИСиС. Математика</t>
  </si>
  <si>
    <t>МИСиС. Машиностроение. Технологические машины и оборудование</t>
  </si>
  <si>
    <t>МИСиС. Металлургия</t>
  </si>
  <si>
    <t>МИСиС. Нанотехнологии</t>
  </si>
  <si>
    <t>МИСиС. Социально-гуманитарные науки</t>
  </si>
  <si>
    <t>МИСиС. Технология металлов. Минералогия и материаловедение</t>
  </si>
  <si>
    <t>МИСиС. Техносферная безопасность БЖД. Охрана окружающей среды</t>
  </si>
  <si>
    <t>МИСиС. Физика</t>
  </si>
  <si>
    <t>МИСиС. Химия</t>
  </si>
  <si>
    <t>МИСиС. Экономика  и менеджмент в промышленности</t>
  </si>
  <si>
    <t>МИСиС. Экономика и менеджмент</t>
  </si>
  <si>
    <t>МИСиС. Электроника и автоматика</t>
  </si>
  <si>
    <t>МИСиС. Языкознание и литературоведение</t>
  </si>
  <si>
    <t xml:space="preserve"> ТГУ. Полная коллекция</t>
  </si>
  <si>
    <t>ТГУ. Биология. Экология</t>
  </si>
  <si>
    <t>ТГУ. Здравоохранение. Медицинские науки</t>
  </si>
  <si>
    <t>ТГУ. История. Исторические науки</t>
  </si>
  <si>
    <t>ТГУ. Науки о Земле</t>
  </si>
  <si>
    <t>ТГУ. Педагогика и Психология</t>
  </si>
  <si>
    <t>ТГУ. Право</t>
  </si>
  <si>
    <t>ТГУ. Социально-гуманитарные науки</t>
  </si>
  <si>
    <t>ТГУ. Технические науки</t>
  </si>
  <si>
    <t>ТГУ. Физико-математические науки</t>
  </si>
  <si>
    <t>ТГУ. Физкультура и спорт</t>
  </si>
  <si>
    <t>ТГУ. Филология</t>
  </si>
  <si>
    <t>ТГУ. Химия</t>
  </si>
  <si>
    <t>ТГУ. Экономика</t>
  </si>
  <si>
    <t>Образовательные Технологии ПРО</t>
  </si>
  <si>
    <t>Издательство "Просвещение". ФПУ 10-11 класс</t>
  </si>
  <si>
    <t>Омская академия Министерства внутренних дел Российской Федерации</t>
  </si>
  <si>
    <t xml:space="preserve"> Зодчий</t>
  </si>
  <si>
    <t>Вестник. Зодчий. 21 век. 2013</t>
  </si>
  <si>
    <t>Вестник. Зодчий. 21 век. 2014</t>
  </si>
  <si>
    <t>Вестник. Зодчий. 21 век. 2015</t>
  </si>
  <si>
    <t>Вестник. Зодчий. 21 век. 2017</t>
  </si>
  <si>
    <t>Вестник. Зодчий. 21 век. 2018</t>
  </si>
  <si>
    <t>Вестник. Зодчий. 21 век. 2019</t>
  </si>
  <si>
    <t>Вестник. Зодчий. 21 век. 2020</t>
  </si>
  <si>
    <t>Вестник. Зодчий. 21 век. 2021</t>
  </si>
  <si>
    <t xml:space="preserve"> Научный консультант. Полная коллекция</t>
  </si>
  <si>
    <t xml:space="preserve">Научный консультант. Англоязычные издания по экономике  </t>
  </si>
  <si>
    <t>Научный консультант. Бухгалтерский учет</t>
  </si>
  <si>
    <t>Научный консультант. Государственное и муниципальное управление</t>
  </si>
  <si>
    <t>Научный консультант. Инновации в экономике</t>
  </si>
  <si>
    <t>Научный консультант. Информационные технологии</t>
  </si>
  <si>
    <t>Научный консультант. Математические методы</t>
  </si>
  <si>
    <t>Научный консультант. Науки о земле</t>
  </si>
  <si>
    <t>Научный консультант. Общественные науки</t>
  </si>
  <si>
    <t>Научный консультант. Отраслевая экономика</t>
  </si>
  <si>
    <t>Научный консультант. Охрана здоровья</t>
  </si>
  <si>
    <t>Научный консультант. Право</t>
  </si>
  <si>
    <t>Научный консультант. Психология и педагогика</t>
  </si>
  <si>
    <t>Научный консультант. Региональная экономика</t>
  </si>
  <si>
    <t>Научный консультант. Технологии</t>
  </si>
  <si>
    <t>Научный консультант. Управление предприятием</t>
  </si>
  <si>
    <t>Научный консультант. Финансы</t>
  </si>
  <si>
    <t>Научный консультант. Экономика</t>
  </si>
  <si>
    <t>Научный консультант. Экономика сельского хозяйства</t>
  </si>
  <si>
    <t>Научный консультант. Экономическая безопасность</t>
  </si>
  <si>
    <t>Первое экономическое издательство</t>
  </si>
  <si>
    <t>Страта. Книги вне коллекций</t>
  </si>
  <si>
    <t>Страта. Научно-публицистическое издание</t>
  </si>
  <si>
    <t>Страта. Петербург</t>
  </si>
  <si>
    <t xml:space="preserve">Страта. Русская Революция </t>
  </si>
  <si>
    <t>Страта. Теплотехника и теплоэнергетика</t>
  </si>
  <si>
    <t>Страта. Энергетика</t>
  </si>
  <si>
    <t>Феникс. Библиотека абитуриента</t>
  </si>
  <si>
    <t>Феникс. Коллекция книг «БЖД. Физическое воспитание»</t>
  </si>
  <si>
    <t>Феникс. Коллекция книг «Естественные науки»</t>
  </si>
  <si>
    <t>Феникс. Коллекция книг «Общественное питание» для среднего профессионального образования</t>
  </si>
  <si>
    <t>Феникс. Коллекция книг «Педагогика»</t>
  </si>
  <si>
    <t>Феникс. Коллекция книг «Право и юридические науки»</t>
  </si>
  <si>
    <t>Феникс. Коллекция книг «Прикладные науки»</t>
  </si>
  <si>
    <t>Феникс. Коллекция книг «Психология. Социология»</t>
  </si>
  <si>
    <t>Феникс. Коллекция книг «Техника»</t>
  </si>
  <si>
    <t>Феникс. Коллекция книг «Философские науки»</t>
  </si>
  <si>
    <t>Феникс. Коллекция книг «Экономика и бизнес»</t>
  </si>
  <si>
    <t>Феникс. Коллекция книг для медицинских вузов</t>
  </si>
  <si>
    <t>Феникс. Коллекция книг для медицинских колледжей</t>
  </si>
  <si>
    <t>Феникс. Коллекция книг для среднего профессионального образования</t>
  </si>
  <si>
    <t>Феникс. Языкознание</t>
  </si>
  <si>
    <t>Медиапапир</t>
  </si>
  <si>
    <t>Паулсен</t>
  </si>
  <si>
    <t>Московский Центр непрерывного математического образования</t>
  </si>
  <si>
    <t>ПожКнига</t>
  </si>
  <si>
    <t xml:space="preserve"> Прогресс-Традиция. Полная коллекция</t>
  </si>
  <si>
    <t>Прогресс-Традиция. Архитектура</t>
  </si>
  <si>
    <t>Прогресс-Традиция. Искусство</t>
  </si>
  <si>
    <t>Прогресс-Традиция. История</t>
  </si>
  <si>
    <t>Прогресс-Традиция. Литературоведение</t>
  </si>
  <si>
    <t>Прогресс-Традиция. Музыка</t>
  </si>
  <si>
    <t>Прогресс-Традиция. Политология</t>
  </si>
  <si>
    <t>Прогресс-Традиция. Психология</t>
  </si>
  <si>
    <t>Прогресс-Традиция. Социология</t>
  </si>
  <si>
    <t>Прогресс-Традиция. Философия</t>
  </si>
  <si>
    <t>Профессия. Аналитическая химия</t>
  </si>
  <si>
    <t xml:space="preserve">Профессия. Каучук и резина, РТИ. Материалы и технологии </t>
  </si>
  <si>
    <t>Профессия. Нефть и газ</t>
  </si>
  <si>
    <t xml:space="preserve">Профессия. Общие вопросы производства переработки пластмасс </t>
  </si>
  <si>
    <t>Профессия. Полимерные материалы</t>
  </si>
  <si>
    <t>Профессия. Полимеры, переработка пластмасс</t>
  </si>
  <si>
    <t xml:space="preserve">Профессия. Технологии переработки литьем </t>
  </si>
  <si>
    <t>Профессия. Технологии переработки пластмасс</t>
  </si>
  <si>
    <t>Профессия. Технологии переработки экструзией</t>
  </si>
  <si>
    <t xml:space="preserve">Профессия. Упаковка. Материалы и технологии </t>
  </si>
  <si>
    <t>Профессия. Фармацевтика</t>
  </si>
  <si>
    <t xml:space="preserve">Профессия. Химические технологии </t>
  </si>
  <si>
    <t>Профессия. Химия и химические технологии</t>
  </si>
  <si>
    <t xml:space="preserve"> РИПО. Полная коллекция</t>
  </si>
  <si>
    <t>РИПО. Автоматизация. Радиоэлектроника. Связь</t>
  </si>
  <si>
    <t>РИПО. Архитектура и строительство</t>
  </si>
  <si>
    <t>РИПО. Бытовое обслуживание</t>
  </si>
  <si>
    <t>РИПО. Ветеринария</t>
  </si>
  <si>
    <t>РИПО. Информатика. Вычислительная техника</t>
  </si>
  <si>
    <t>РИПО. Искусство и дизайн</t>
  </si>
  <si>
    <t>РИПО. Легкая промышленность</t>
  </si>
  <si>
    <t>РИПО. Лесное хозяйство и деревообрабатывающее производство</t>
  </si>
  <si>
    <t>РИПО. Машиностроение</t>
  </si>
  <si>
    <t>РИПО. Медицина</t>
  </si>
  <si>
    <t>РИПО. Научно-методическая литература для преподавателей</t>
  </si>
  <si>
    <t>РИПО. Общеобразовательный и общепрофессиональный циклы</t>
  </si>
  <si>
    <t>РИПО. Общественное питание. Пищевая промышленность</t>
  </si>
  <si>
    <t>РИПО. Педагогика. Образование. Психология</t>
  </si>
  <si>
    <t>РИПО. Право. Юридические науки</t>
  </si>
  <si>
    <t>РИПО. Сельское хозяйство</t>
  </si>
  <si>
    <t>РИПО. Техника и технологии</t>
  </si>
  <si>
    <t>РИПО. Торговля и товароведение</t>
  </si>
  <si>
    <t>РИПО. Транспорт</t>
  </si>
  <si>
    <t>РИПО. Физическая культура. Туризм и гостеприимство</t>
  </si>
  <si>
    <t>РИПО. Экономика. Бухгалтерский учет. Финансы</t>
  </si>
  <si>
    <t>РИПО. Энергетика</t>
  </si>
  <si>
    <t xml:space="preserve"> Дело (РАНХиГС). Полная коллекция</t>
  </si>
  <si>
    <t>Дело (РАНХиГС). Социально-гуманитарные науки</t>
  </si>
  <si>
    <t>Дело (РАНХиГС). Экономика и менеджмент</t>
  </si>
  <si>
    <t>Российская таможенная академия</t>
  </si>
  <si>
    <t xml:space="preserve">Российская таможенная академия. Право. Юридические науки </t>
  </si>
  <si>
    <t>Российская таможенная академия. Таможенное дело</t>
  </si>
  <si>
    <t>Российская таможенная академия. Экономика, менеджмент, естественные науки</t>
  </si>
  <si>
    <t>Российский государственный педагогический университет им. А.И. Герцена</t>
  </si>
  <si>
    <t>Российский государственный педагогический университет им. А. И. Герцена</t>
  </si>
  <si>
    <t>Российский государственный университет правосудия г. Москва</t>
  </si>
  <si>
    <t>Библиотека Российского Судьи (БРС)</t>
  </si>
  <si>
    <t>Российский федеральный ядерный центр-Всероссийский НИИ экпериментальной физики</t>
  </si>
  <si>
    <t>Российский Федеральный ядерный центр ВНИИ экспериментальной физики</t>
  </si>
  <si>
    <t>Вышэйшая школа. Биология, химия, экология, география</t>
  </si>
  <si>
    <t>Вышэйшая школа. Изобразительное искусство, дизайн</t>
  </si>
  <si>
    <t>Вышэйшая школа. Инженерно-технические науки</t>
  </si>
  <si>
    <t>Вышэйшая школа. Книги вне коллекций</t>
  </si>
  <si>
    <t>Вышэйшая школа. Медицина</t>
  </si>
  <si>
    <t>Вышэйшая школа. Социально-гуманитарные дисциплины</t>
  </si>
  <si>
    <t>Вышэйшая школа. Физика. Математика</t>
  </si>
  <si>
    <t>Вышэйшая школа. Экономика, менеджмент, торговля</t>
  </si>
  <si>
    <t>Вышэйшая школа. Языкознание и литературоведение</t>
  </si>
  <si>
    <t>Русский язык. Курсы. Классное чтение</t>
  </si>
  <si>
    <t>Русский язык. Курсы. Путешествуем по городам России</t>
  </si>
  <si>
    <t>Русский язык. Курсы. Русский как иностранный. Базовая коллекция</t>
  </si>
  <si>
    <t>Русское слово-учебник. Историко-патриотическая коллекция</t>
  </si>
  <si>
    <t>Русское слово-учебник. Учебники по английскому языку (10-11 класс) для СПО</t>
  </si>
  <si>
    <t>Русское слово-учебник. Учебники по биологии (10-11 класс) для СПО</t>
  </si>
  <si>
    <t>Русское слово-учебник. Учебники по географии (10-11 класс) для СПО</t>
  </si>
  <si>
    <t>Русское слово-учебник. Учебники по истории (10-11 класс) для СПО</t>
  </si>
  <si>
    <t>Русское слово-учебник. Учебники по китайскому языку (10-11 класс) для СПО</t>
  </si>
  <si>
    <t xml:space="preserve">Русское слово-учебник. Учебники по литературе (10-11 класс) для СПО </t>
  </si>
  <si>
    <t>Русское слово-учебник. Учебники по математике (10-11 класс) для СПО</t>
  </si>
  <si>
    <t>Русское слово-учебник. Учебники по немецкому языку (10-11 класс) для СПО</t>
  </si>
  <si>
    <t>Русское слово-учебник. Учебники по общеобразовательным предметам (10-11 класс) для СПО</t>
  </si>
  <si>
    <t>Русское слово-учебник. Учебники по обществознанию (10-11 класс) для СПО</t>
  </si>
  <si>
    <t>Русское слово-учебник. Учебники по праву (10-11 класс) для СПО</t>
  </si>
  <si>
    <t>Русское слово-учебник. Учебники по русскому языку (10-11 класс) для СПО</t>
  </si>
  <si>
    <t>Русское слово-учебник. Учебники по физике (10-11 класс) для СПО</t>
  </si>
  <si>
    <t>Русское слово-учебник. Учебники по физической культуре (10-11 класс) для СПО</t>
  </si>
  <si>
    <t>Русское слово-учебник. Учебники по химии и экологии (10-11 класс) для СПО</t>
  </si>
  <si>
    <t>Спорт. Книги по спортивной медицине</t>
  </si>
  <si>
    <t>Статут. Наука права</t>
  </si>
  <si>
    <t>Статут. Юридические науки</t>
  </si>
  <si>
    <t>ДеЛи. Пищевая и перерабатывающая промышленность</t>
  </si>
  <si>
    <t>Томский государственный университет систем управления и радиоэлектроники</t>
  </si>
  <si>
    <t>ТУСУР.  Английский для технических специалистов</t>
  </si>
  <si>
    <t>ТУСУР. Демография. Социология. Политология</t>
  </si>
  <si>
    <t>ТУСУР. Информационные технологии. Вычислительная техника</t>
  </si>
  <si>
    <t>ТУСУР. Право. Юридические науки</t>
  </si>
  <si>
    <t>ТУСУР. Психология. Педагогика. Социальная работа</t>
  </si>
  <si>
    <t>ТУСУР. Физико-математические науки</t>
  </si>
  <si>
    <t>ТУСУР. Философия и современное естествознание</t>
  </si>
  <si>
    <t>ТУСУР. Экология</t>
  </si>
  <si>
    <t>ТУСУР. Экономика и менеджмент</t>
  </si>
  <si>
    <t>ТУСУР. Электроника. Электротехника</t>
  </si>
  <si>
    <t>Наука. Коллекция  журналов</t>
  </si>
  <si>
    <t>Наука. Коллекция «Восточная литература»</t>
  </si>
  <si>
    <t>Наука. Коллекция «Естественные науки, медицина»</t>
  </si>
  <si>
    <t>Наука. Коллекция «История, культурология»</t>
  </si>
  <si>
    <t>Наука. Коллекция «Литературные памятники и литературоведение»</t>
  </si>
  <si>
    <t>Наука. Коллекция «Научно-популярная и детская литература»</t>
  </si>
  <si>
    <t>Наука. Коллекция «Страноведение, этнография, социология»</t>
  </si>
  <si>
    <t>Наука. Коллекция «Технические науки»</t>
  </si>
  <si>
    <t>Флинта. Журналистика и медиалингвистика</t>
  </si>
  <si>
    <t>Флинта. Инженерно-технические науки</t>
  </si>
  <si>
    <t>Флинта. Информатика</t>
  </si>
  <si>
    <t>Флинта. Математика</t>
  </si>
  <si>
    <t>Флинта. Педагогика. Психология</t>
  </si>
  <si>
    <t>Флинта. Полная коллекция</t>
  </si>
  <si>
    <t>Флинта. Право. Юридические науки</t>
  </si>
  <si>
    <t>Флинта. Русский как иностранный</t>
  </si>
  <si>
    <t>Флинта. Социально-гуманитарные науки</t>
  </si>
  <si>
    <t>Флинта. Туризм и сервис</t>
  </si>
  <si>
    <t>Флинта. Физкультура и спорт</t>
  </si>
  <si>
    <t>Флинта. Филология</t>
  </si>
  <si>
    <t>Флинта. Экономика и менеджмент</t>
  </si>
  <si>
    <t>Школьная пресса. Коррекционная педагогика</t>
  </si>
  <si>
    <t>Школьная пресса. Школа - библиотека учителя</t>
  </si>
  <si>
    <t>Энтропос. Вестник ветеринарии</t>
  </si>
  <si>
    <t>ЮНИТИ-ДАНА</t>
  </si>
  <si>
    <t xml:space="preserve">ЮНИТИ-ДАНА </t>
  </si>
  <si>
    <t>Директ-Медиа</t>
  </si>
  <si>
    <t>Школьная Пресса</t>
  </si>
  <si>
    <t>Прайс-лист партнерских коллекций</t>
  </si>
  <si>
    <t xml:space="preserve">ИЗДАТЕЛЬСТВО ВЛАДОС </t>
  </si>
  <si>
    <t>ИЗДАТЕЛЬСТВО КАРО</t>
  </si>
  <si>
    <t xml:space="preserve">ИЗДАТЕЛЬСТВО ФИНАНСЫ И СТАТИСТИКА </t>
  </si>
  <si>
    <t xml:space="preserve">Издательство Фолиант </t>
  </si>
  <si>
    <t>ИЗДАТЕЛЬСТВО ЗОДЧИЙ</t>
  </si>
  <si>
    <t>Первое Экономическое Издательство</t>
  </si>
  <si>
    <t>ФЕНИКС</t>
  </si>
  <si>
    <t xml:space="preserve"> РИОР</t>
  </si>
  <si>
    <t xml:space="preserve">ЛАБОРАТОРИЯ ЗНАНИЙ </t>
  </si>
  <si>
    <t xml:space="preserve">ПРОФЕССИЯ </t>
  </si>
  <si>
    <t>Прогресс-Традиция Издательство</t>
  </si>
  <si>
    <t xml:space="preserve">Горная Книга </t>
  </si>
  <si>
    <t xml:space="preserve">ГИОРД ИЗДАТЕЛЬСТВО </t>
  </si>
  <si>
    <t xml:space="preserve">Е-лайн Пресс </t>
  </si>
  <si>
    <t>ВИТА-ПРЕСС</t>
  </si>
  <si>
    <t>РУССКОЕ СЛОВО-УЧЕБНИК</t>
  </si>
  <si>
    <t>СПОРТ</t>
  </si>
  <si>
    <t xml:space="preserve">СТАТУТ </t>
  </si>
  <si>
    <t>ДЕЛИ</t>
  </si>
  <si>
    <t>ФЛИНТА</t>
  </si>
  <si>
    <t>Эксперт -Наука</t>
  </si>
  <si>
    <t xml:space="preserve">ЭНТРОПОС </t>
  </si>
  <si>
    <t>Издательский дом "Белорусская наука"</t>
  </si>
  <si>
    <t>Издательство "Вышэйшая школа"</t>
  </si>
  <si>
    <t>Издательство "Наука"</t>
  </si>
  <si>
    <t>см.прайс</t>
  </si>
  <si>
    <t xml:space="preserve">ИНТЕЛЛЕКТ </t>
  </si>
  <si>
    <t>200-900</t>
  </si>
  <si>
    <t>800-1200</t>
  </si>
  <si>
    <t>500-800</t>
  </si>
  <si>
    <t>150-500</t>
  </si>
  <si>
    <t>400-1000</t>
  </si>
  <si>
    <t>100-500</t>
  </si>
  <si>
    <t>до 8000</t>
  </si>
  <si>
    <t>260-1400</t>
  </si>
  <si>
    <t>до 1000</t>
  </si>
  <si>
    <t>до 1500</t>
  </si>
  <si>
    <t>1000-2150</t>
  </si>
  <si>
    <t>1000-1700</t>
  </si>
  <si>
    <t>1200-1700</t>
  </si>
  <si>
    <t>1650-2500</t>
  </si>
  <si>
    <t>1300-2500</t>
  </si>
  <si>
    <t>ЭКСКЛЮЗИВНО В ЗНАНИУМ</t>
  </si>
  <si>
    <t>Издательство "Наука"( для ВУЗов от 8000 до 15000 студентов, ОУНБ)</t>
  </si>
  <si>
    <t>Издательство "Наука"( для ВУЗов свыше 15000 студентов)</t>
  </si>
  <si>
    <t>Издательство "Наука"(для ВУЗов менее 8000 студентов, ЦБС)</t>
  </si>
  <si>
    <t>в составе коллекции</t>
  </si>
  <si>
    <t>ТУСУР. ПОЛНАЯ Коллекция</t>
  </si>
  <si>
    <t>600-1400</t>
  </si>
  <si>
    <t>250-300</t>
  </si>
  <si>
    <t>1000-2500</t>
  </si>
  <si>
    <t>1200-1500</t>
  </si>
  <si>
    <t>ВИРТУАЛЬНЫЕ ИНТЕРАКТИВНЫЕ ПРАКТИКУМЫ</t>
  </si>
  <si>
    <t>1000-2400</t>
  </si>
  <si>
    <t>Партнерскиеколлекции в составе основной</t>
  </si>
  <si>
    <t>Альпина Диджитал</t>
  </si>
  <si>
    <t>Волгоградский государственный аграрный университет</t>
  </si>
  <si>
    <t>Вологодский научный центр РАН</t>
  </si>
  <si>
    <t>Воронежский государственный лесотехнический университет</t>
  </si>
  <si>
    <t>Всероссийская академия внешней торговли</t>
  </si>
  <si>
    <t>Весь Мир</t>
  </si>
  <si>
    <t>Согласие</t>
  </si>
  <si>
    <t>Инфра-Инженерия</t>
  </si>
  <si>
    <t>Кемеровский государственный институт культуры</t>
  </si>
  <si>
    <t>Московский государственный университет имени М.В.Ломоносова. Экономический факультет</t>
  </si>
  <si>
    <t>Московский педагогический государственный университет</t>
  </si>
  <si>
    <t>Томский политехнический университет</t>
  </si>
  <si>
    <t>Новосибирский государственный аграрный университет</t>
  </si>
  <si>
    <t>Новосибирский государственный технический университет</t>
  </si>
  <si>
    <t xml:space="preserve">Академия водного транспорта Российского университета транспорта </t>
  </si>
  <si>
    <t>Санкт-Петербургский государственный университет</t>
  </si>
  <si>
    <t>Северо-Кавказский федеральный научный центр садоводства, виноградарства, виноделия</t>
  </si>
  <si>
    <t>Сибирская пожарно-спасательная академия</t>
  </si>
  <si>
    <t>Солон-Пресс</t>
  </si>
  <si>
    <t>Ставропольский Государственный Аграрный Университет</t>
  </si>
  <si>
    <t>Физматлит</t>
  </si>
  <si>
    <t>Южный федеральный университет</t>
  </si>
  <si>
    <t xml:space="preserve">сельхоз., АПК, гидротехника, электроснабжение, экономика, право,химия, экология
Кинология, ветеринария
</t>
  </si>
  <si>
    <t>ФСИН России</t>
  </si>
  <si>
    <t>Академия ФСИН России (Рязань)</t>
  </si>
  <si>
    <t>Вологодский институт права и экономики ФСИН</t>
  </si>
  <si>
    <t>Воронежский институт ФСИН</t>
  </si>
  <si>
    <t>Кузбасский институт ФСИН</t>
  </si>
  <si>
    <t>Пермский институт ФСИН</t>
  </si>
  <si>
    <t>Самарский юридический институт ФСИН</t>
  </si>
  <si>
    <t>Строительство</t>
  </si>
  <si>
    <t>Экономика. Бухгалтерский учет</t>
  </si>
  <si>
    <t>Промышленность. Энергетика</t>
  </si>
  <si>
    <t>Информатика. Вычислительная техника</t>
  </si>
  <si>
    <t>Менеджмент. Бизнес. Сервис</t>
  </si>
  <si>
    <t>Железнодорожный транспорт</t>
  </si>
  <si>
    <t>РГУП</t>
  </si>
  <si>
    <t>Энтропос</t>
  </si>
  <si>
    <t>Обучающий программный комплекс «Розыскная работа»</t>
  </si>
  <si>
    <t>Обучающий программный комплекс «Раскрытие разбойного нападения»</t>
  </si>
  <si>
    <t>Обучающий программный комплекс «Раскрытие квартирной кражи»</t>
  </si>
  <si>
    <t>ebs_support@znanium.com</t>
  </si>
  <si>
    <t>8 (800) 333-48-61</t>
  </si>
  <si>
    <t xml:space="preserve">      Тел/факс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</si>
</sst>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7.7"/>
      <color indexed="12"/>
      <name val="Calibri"/>
      <family val="2"/>
      <charset val="204"/>
    </font>
    <font>
      <sz val="8"/>
      <name val="Arial"/>
      <family val="2"/>
      <charset val="1"/>
    </font>
    <font>
      <b/>
      <sz val="13"/>
      <name val="Verdana"/>
      <family val="2"/>
      <charset val="204"/>
    </font>
    <font>
      <sz val="10"/>
      <name val="Arial Cyr"/>
      <charset val="204"/>
    </font>
    <font>
      <u/>
      <sz val="18"/>
      <color indexed="12"/>
      <name val="Calibri"/>
      <family val="2"/>
      <charset val="204"/>
    </font>
    <font>
      <u/>
      <sz val="12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indexed="24"/>
      <name val="Calibri"/>
      <family val="2"/>
      <charset val="204"/>
      <scheme val="minor"/>
    </font>
    <font>
      <b/>
      <sz val="26"/>
      <color theme="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24"/>
      <color rgb="FF92D050"/>
      <name val="Arial"/>
      <family val="2"/>
      <charset val="204"/>
    </font>
    <font>
      <b/>
      <u/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4"/>
      <color theme="9" tint="-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</font>
    <font>
      <sz val="14"/>
      <name val="Cambria"/>
      <family val="1"/>
      <charset val="204"/>
    </font>
    <font>
      <u/>
      <sz val="7.7"/>
      <color theme="10"/>
      <name val="Calibri"/>
      <family val="2"/>
      <charset val="204"/>
    </font>
    <font>
      <b/>
      <sz val="14"/>
      <name val="Cambria"/>
      <family val="1"/>
      <charset val="204"/>
    </font>
    <font>
      <u/>
      <sz val="14"/>
      <color indexed="12"/>
      <name val="Cambria"/>
      <family val="1"/>
      <charset val="204"/>
    </font>
    <font>
      <b/>
      <sz val="14"/>
      <color theme="3"/>
      <name val="Cambria"/>
      <family val="1"/>
      <charset val="204"/>
    </font>
    <font>
      <b/>
      <u/>
      <sz val="14"/>
      <name val="Cambria"/>
      <family val="1"/>
      <charset val="204"/>
    </font>
    <font>
      <b/>
      <sz val="14"/>
      <color theme="9" tint="-0.249977111117893"/>
      <name val="Cambria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4"/>
      <color theme="9"/>
      <name val="Cambria"/>
      <family val="1"/>
      <charset val="204"/>
    </font>
    <font>
      <b/>
      <i/>
      <sz val="13"/>
      <color rgb="FFFFFF00"/>
      <name val="Calibri"/>
      <family val="2"/>
      <charset val="204"/>
      <scheme val="minor"/>
    </font>
    <font>
      <b/>
      <sz val="13"/>
      <color theme="3"/>
      <name val="Cambria"/>
      <family val="1"/>
      <charset val="204"/>
    </font>
    <font>
      <b/>
      <u/>
      <sz val="13"/>
      <name val="Cambria"/>
      <family val="1"/>
      <charset val="204"/>
    </font>
    <font>
      <b/>
      <sz val="13"/>
      <color theme="9" tint="-0.249977111117893"/>
      <name val="Cambria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theme="1"/>
      <name val="Cambria"/>
      <family val="1"/>
      <charset val="204"/>
    </font>
    <font>
      <b/>
      <sz val="13"/>
      <color rgb="FFFFFF00"/>
      <name val="Calibri"/>
      <family val="2"/>
      <charset val="204"/>
      <scheme val="minor"/>
    </font>
    <font>
      <b/>
      <sz val="13"/>
      <name val="Cambria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6" fillId="0" borderId="0"/>
    <xf numFmtId="0" fontId="4" fillId="0" borderId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4" fillId="0" borderId="0" xfId="4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vertical="center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14" fontId="13" fillId="0" borderId="0" xfId="0" applyNumberFormat="1" applyFont="1"/>
    <xf numFmtId="0" fontId="9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4" applyFont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4" fontId="13" fillId="3" borderId="0" xfId="0" applyNumberFormat="1" applyFont="1" applyFill="1" applyAlignment="1">
      <alignment vertical="center"/>
    </xf>
    <xf numFmtId="1" fontId="16" fillId="3" borderId="0" xfId="0" applyNumberFormat="1" applyFont="1" applyFill="1" applyAlignment="1">
      <alignment horizontal="center" vertical="center"/>
    </xf>
    <xf numFmtId="4" fontId="17" fillId="3" borderId="0" xfId="0" applyNumberFormat="1" applyFont="1" applyFill="1" applyAlignment="1">
      <alignment horizontal="right"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14" fontId="16" fillId="4" borderId="2" xfId="0" applyNumberFormat="1" applyFont="1" applyFill="1" applyBorder="1" applyAlignment="1">
      <alignment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right" vertical="center" wrapText="1"/>
    </xf>
    <xf numFmtId="4" fontId="17" fillId="6" borderId="1" xfId="0" applyNumberFormat="1" applyFont="1" applyFill="1" applyBorder="1" applyAlignment="1">
      <alignment horizontal="right" vertical="center"/>
    </xf>
    <xf numFmtId="1" fontId="16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right" vertical="center"/>
    </xf>
    <xf numFmtId="1" fontId="16" fillId="4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4" fontId="17" fillId="0" borderId="1" xfId="0" quotePrefix="1" applyNumberFormat="1" applyFont="1" applyBorder="1" applyAlignment="1">
      <alignment horizontal="right" wrapText="1"/>
    </xf>
    <xf numFmtId="4" fontId="17" fillId="4" borderId="1" xfId="0" quotePrefix="1" applyNumberFormat="1" applyFont="1" applyFill="1" applyBorder="1" applyAlignment="1">
      <alignment horizontal="right" vertical="center" wrapText="1"/>
    </xf>
    <xf numFmtId="14" fontId="13" fillId="5" borderId="3" xfId="0" applyNumberFormat="1" applyFont="1" applyFill="1" applyBorder="1" applyAlignment="1">
      <alignment vertical="center"/>
    </xf>
    <xf numFmtId="14" fontId="13" fillId="6" borderId="3" xfId="0" applyNumberFormat="1" applyFont="1" applyFill="1" applyBorder="1" applyAlignment="1">
      <alignment vertical="center"/>
    </xf>
    <xf numFmtId="14" fontId="13" fillId="4" borderId="3" xfId="0" applyNumberFormat="1" applyFont="1" applyFill="1" applyBorder="1" applyAlignment="1">
      <alignment vertical="center"/>
    </xf>
    <xf numFmtId="14" fontId="16" fillId="0" borderId="3" xfId="0" applyNumberFormat="1" applyFont="1" applyBorder="1" applyAlignment="1">
      <alignment horizontal="left" vertical="center" indent="2"/>
    </xf>
    <xf numFmtId="14" fontId="13" fillId="5" borderId="4" xfId="0" applyNumberFormat="1" applyFont="1" applyFill="1" applyBorder="1" applyAlignment="1">
      <alignment vertical="center"/>
    </xf>
    <xf numFmtId="14" fontId="13" fillId="6" borderId="4" xfId="0" applyNumberFormat="1" applyFont="1" applyFill="1" applyBorder="1" applyAlignment="1">
      <alignment vertical="center"/>
    </xf>
    <xf numFmtId="14" fontId="13" fillId="4" borderId="4" xfId="0" applyNumberFormat="1" applyFont="1" applyFill="1" applyBorder="1" applyAlignment="1">
      <alignment vertical="center"/>
    </xf>
    <xf numFmtId="14" fontId="13" fillId="4" borderId="4" xfId="0" applyNumberFormat="1" applyFont="1" applyFill="1" applyBorder="1" applyAlignment="1">
      <alignment vertical="center" wrapText="1"/>
    </xf>
    <xf numFmtId="14" fontId="16" fillId="0" borderId="4" xfId="0" applyNumberFormat="1" applyFont="1" applyBorder="1" applyAlignment="1">
      <alignment vertical="center"/>
    </xf>
    <xf numFmtId="14" fontId="13" fillId="4" borderId="5" xfId="0" applyNumberFormat="1" applyFont="1" applyFill="1" applyBorder="1" applyAlignment="1">
      <alignment vertical="center"/>
    </xf>
    <xf numFmtId="14" fontId="13" fillId="5" borderId="2" xfId="0" applyNumberFormat="1" applyFont="1" applyFill="1" applyBorder="1" applyAlignment="1">
      <alignment vertical="center"/>
    </xf>
    <xf numFmtId="14" fontId="13" fillId="6" borderId="2" xfId="0" applyNumberFormat="1" applyFont="1" applyFill="1" applyBorder="1" applyAlignment="1">
      <alignment vertical="center"/>
    </xf>
    <xf numFmtId="14" fontId="13" fillId="4" borderId="2" xfId="0" applyNumberFormat="1" applyFont="1" applyFill="1" applyBorder="1" applyAlignment="1">
      <alignment vertical="center"/>
    </xf>
    <xf numFmtId="14" fontId="13" fillId="4" borderId="2" xfId="0" applyNumberFormat="1" applyFont="1" applyFill="1" applyBorder="1" applyAlignment="1">
      <alignment vertical="center" wrapText="1"/>
    </xf>
    <xf numFmtId="14" fontId="16" fillId="0" borderId="2" xfId="0" applyNumberFormat="1" applyFont="1" applyBorder="1" applyAlignment="1">
      <alignment vertical="center"/>
    </xf>
    <xf numFmtId="14" fontId="13" fillId="4" borderId="6" xfId="0" applyNumberFormat="1" applyFont="1" applyFill="1" applyBorder="1" applyAlignment="1">
      <alignment vertical="center"/>
    </xf>
    <xf numFmtId="14" fontId="13" fillId="4" borderId="7" xfId="0" applyNumberFormat="1" applyFont="1" applyFill="1" applyBorder="1" applyAlignment="1">
      <alignment vertical="center"/>
    </xf>
    <xf numFmtId="14" fontId="13" fillId="4" borderId="3" xfId="0" applyNumberFormat="1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/>
    </xf>
    <xf numFmtId="14" fontId="13" fillId="4" borderId="3" xfId="0" applyNumberFormat="1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 indent="2"/>
    </xf>
    <xf numFmtId="14" fontId="16" fillId="4" borderId="4" xfId="0" applyNumberFormat="1" applyFont="1" applyFill="1" applyBorder="1" applyAlignment="1">
      <alignment vertical="center"/>
    </xf>
    <xf numFmtId="14" fontId="16" fillId="2" borderId="0" xfId="0" applyNumberFormat="1" applyFont="1" applyFill="1" applyAlignment="1">
      <alignment horizontal="left" vertical="center" indent="2"/>
    </xf>
    <xf numFmtId="14" fontId="16" fillId="2" borderId="0" xfId="0" applyNumberFormat="1" applyFont="1" applyFill="1" applyAlignment="1">
      <alignment vertical="center"/>
    </xf>
    <xf numFmtId="14" fontId="16" fillId="0" borderId="0" xfId="0" quotePrefix="1" applyNumberFormat="1" applyFont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 wrapText="1"/>
    </xf>
    <xf numFmtId="14" fontId="13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4" applyAlignment="1">
      <alignment horizontal="left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7" fillId="0" borderId="1" xfId="0" quotePrefix="1" applyNumberFormat="1" applyFont="1" applyBorder="1" applyAlignment="1">
      <alignment horizontal="right" vertical="center" wrapText="1"/>
    </xf>
    <xf numFmtId="4" fontId="17" fillId="0" borderId="1" xfId="0" quotePrefix="1" applyNumberFormat="1" applyFont="1" applyBorder="1" applyAlignment="1">
      <alignment horizontal="right" vertical="center"/>
    </xf>
    <xf numFmtId="14" fontId="5" fillId="0" borderId="8" xfId="0" applyNumberFormat="1" applyFont="1" applyBorder="1"/>
    <xf numFmtId="14" fontId="5" fillId="0" borderId="0" xfId="0" applyNumberFormat="1" applyFont="1"/>
    <xf numFmtId="14" fontId="13" fillId="4" borderId="3" xfId="0" applyNumberFormat="1" applyFont="1" applyFill="1" applyBorder="1" applyAlignment="1">
      <alignment horizontal="left" vertical="center" wrapText="1"/>
    </xf>
    <xf numFmtId="14" fontId="13" fillId="4" borderId="2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/>
    </xf>
    <xf numFmtId="4" fontId="17" fillId="4" borderId="1" xfId="0" quotePrefix="1" applyNumberFormat="1" applyFont="1" applyFill="1" applyBorder="1" applyAlignment="1">
      <alignment horizontal="right" wrapText="1"/>
    </xf>
    <xf numFmtId="14" fontId="13" fillId="4" borderId="4" xfId="0" applyNumberFormat="1" applyFont="1" applyFill="1" applyBorder="1" applyAlignment="1">
      <alignment horizontal="left" vertical="center" wrapText="1"/>
    </xf>
    <xf numFmtId="1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right" vertical="center" wrapText="1"/>
    </xf>
    <xf numFmtId="0" fontId="18" fillId="4" borderId="3" xfId="0" applyFont="1" applyFill="1" applyBorder="1" applyAlignment="1">
      <alignment horizontal="left" vertical="center"/>
    </xf>
    <xf numFmtId="2" fontId="16" fillId="4" borderId="1" xfId="0" quotePrefix="1" applyNumberFormat="1" applyFont="1" applyFill="1" applyBorder="1" applyAlignment="1">
      <alignment vertical="center" wrapText="1"/>
    </xf>
    <xf numFmtId="14" fontId="13" fillId="4" borderId="5" xfId="0" applyNumberFormat="1" applyFont="1" applyFill="1" applyBorder="1" applyAlignment="1">
      <alignment vertical="center" wrapText="1"/>
    </xf>
    <xf numFmtId="14" fontId="13" fillId="4" borderId="6" xfId="0" applyNumberFormat="1" applyFont="1" applyFill="1" applyBorder="1" applyAlignment="1">
      <alignment horizontal="left" vertical="center" wrapText="1"/>
    </xf>
    <xf numFmtId="14" fontId="13" fillId="4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16" fillId="0" borderId="2" xfId="0" applyNumberFormat="1" applyFont="1" applyBorder="1" applyAlignment="1">
      <alignment horizontal="left" vertical="center"/>
    </xf>
    <xf numFmtId="14" fontId="16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14" fontId="16" fillId="0" borderId="2" xfId="0" applyNumberFormat="1" applyFont="1" applyBorder="1" applyAlignment="1">
      <alignment horizontal="left" vertical="center" indent="2"/>
    </xf>
    <xf numFmtId="14" fontId="16" fillId="0" borderId="4" xfId="0" applyNumberFormat="1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1" fontId="16" fillId="0" borderId="0" xfId="0" applyNumberFormat="1" applyFont="1" applyAlignment="1">
      <alignment horizontal="left" vertical="center" indent="2"/>
    </xf>
    <xf numFmtId="1" fontId="0" fillId="0" borderId="0" xfId="0" applyNumberFormat="1" applyAlignment="1">
      <alignment horizontal="center" vertical="center" wrapText="1"/>
    </xf>
    <xf numFmtId="14" fontId="13" fillId="0" borderId="3" xfId="0" applyNumberFormat="1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left" vertical="center" wrapText="1"/>
    </xf>
    <xf numFmtId="14" fontId="13" fillId="0" borderId="4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9" fillId="0" borderId="0" xfId="0" applyFont="1"/>
    <xf numFmtId="14" fontId="13" fillId="0" borderId="3" xfId="0" applyNumberFormat="1" applyFont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14" fontId="13" fillId="0" borderId="4" xfId="0" applyNumberFormat="1" applyFont="1" applyBorder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right" wrapText="1"/>
    </xf>
    <xf numFmtId="4" fontId="17" fillId="0" borderId="0" xfId="0" quotePrefix="1" applyNumberFormat="1" applyFont="1" applyAlignment="1">
      <alignment horizontal="right" vertical="center" wrapText="1"/>
    </xf>
    <xf numFmtId="4" fontId="16" fillId="0" borderId="0" xfId="0" quotePrefix="1" applyNumberFormat="1" applyFont="1" applyAlignment="1">
      <alignment horizontal="right" vertical="center"/>
    </xf>
    <xf numFmtId="4" fontId="16" fillId="4" borderId="1" xfId="0" quotePrefix="1" applyNumberFormat="1" applyFont="1" applyFill="1" applyBorder="1" applyAlignment="1">
      <alignment horizontal="right" vertical="center"/>
    </xf>
    <xf numFmtId="1" fontId="16" fillId="4" borderId="3" xfId="0" quotePrefix="1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4" fontId="13" fillId="0" borderId="0" xfId="0" applyNumberFormat="1" applyFont="1" applyAlignment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14" fontId="13" fillId="7" borderId="3" xfId="0" applyNumberFormat="1" applyFont="1" applyFill="1" applyBorder="1" applyAlignment="1">
      <alignment vertical="center"/>
    </xf>
    <xf numFmtId="14" fontId="13" fillId="7" borderId="2" xfId="0" applyNumberFormat="1" applyFont="1" applyFill="1" applyBorder="1" applyAlignment="1">
      <alignment vertical="center"/>
    </xf>
    <xf numFmtId="14" fontId="13" fillId="7" borderId="4" xfId="0" applyNumberFormat="1" applyFont="1" applyFill="1" applyBorder="1" applyAlignment="1">
      <alignment vertical="center"/>
    </xf>
    <xf numFmtId="14" fontId="13" fillId="7" borderId="2" xfId="0" applyNumberFormat="1" applyFont="1" applyFill="1" applyBorder="1" applyAlignment="1">
      <alignment vertical="center" wrapText="1"/>
    </xf>
    <xf numFmtId="14" fontId="13" fillId="7" borderId="4" xfId="0" applyNumberFormat="1" applyFont="1" applyFill="1" applyBorder="1" applyAlignment="1">
      <alignment vertical="center" wrapText="1"/>
    </xf>
    <xf numFmtId="14" fontId="13" fillId="7" borderId="6" xfId="0" applyNumberFormat="1" applyFont="1" applyFill="1" applyBorder="1" applyAlignment="1">
      <alignment vertical="center"/>
    </xf>
    <xf numFmtId="14" fontId="13" fillId="7" borderId="7" xfId="0" applyNumberFormat="1" applyFont="1" applyFill="1" applyBorder="1" applyAlignment="1">
      <alignment vertical="center"/>
    </xf>
    <xf numFmtId="14" fontId="13" fillId="7" borderId="3" xfId="0" applyNumberFormat="1" applyFont="1" applyFill="1" applyBorder="1" applyAlignment="1">
      <alignment vertical="center" wrapText="1"/>
    </xf>
    <xf numFmtId="0" fontId="18" fillId="7" borderId="3" xfId="0" applyFont="1" applyFill="1" applyBorder="1" applyAlignment="1">
      <alignment vertical="center"/>
    </xf>
    <xf numFmtId="14" fontId="16" fillId="7" borderId="2" xfId="0" applyNumberFormat="1" applyFont="1" applyFill="1" applyBorder="1" applyAlignment="1">
      <alignment vertical="center"/>
    </xf>
    <xf numFmtId="14" fontId="16" fillId="7" borderId="4" xfId="0" applyNumberFormat="1" applyFont="1" applyFill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wrapText="1"/>
    </xf>
    <xf numFmtId="1" fontId="16" fillId="4" borderId="1" xfId="0" quotePrefix="1" applyNumberFormat="1" applyFont="1" applyFill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left" vertical="center" indent="1"/>
    </xf>
    <xf numFmtId="14" fontId="13" fillId="4" borderId="4" xfId="0" applyNumberFormat="1" applyFont="1" applyFill="1" applyBorder="1" applyAlignment="1">
      <alignment horizontal="left" vertical="center" indent="1"/>
    </xf>
    <xf numFmtId="14" fontId="13" fillId="4" borderId="3" xfId="0" applyNumberFormat="1" applyFont="1" applyFill="1" applyBorder="1" applyAlignment="1">
      <alignment horizontal="left" vertical="center" indent="1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16" fillId="0" borderId="3" xfId="0" applyNumberFormat="1" applyFont="1" applyBorder="1" applyAlignment="1">
      <alignment vertical="center"/>
    </xf>
    <xf numFmtId="14" fontId="16" fillId="0" borderId="3" xfId="0" applyNumberFormat="1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left" vertical="center"/>
    </xf>
    <xf numFmtId="14" fontId="20" fillId="0" borderId="0" xfId="0" applyNumberFormat="1" applyFont="1" applyAlignment="1">
      <alignment vertical="center"/>
    </xf>
    <xf numFmtId="0" fontId="12" fillId="0" borderId="0" xfId="4" applyFont="1" applyAlignment="1">
      <alignment horizontal="right" vertical="center"/>
    </xf>
    <xf numFmtId="14" fontId="21" fillId="5" borderId="3" xfId="0" applyNumberFormat="1" applyFont="1" applyFill="1" applyBorder="1" applyAlignment="1">
      <alignment vertical="center"/>
    </xf>
    <xf numFmtId="14" fontId="21" fillId="5" borderId="2" xfId="0" applyNumberFormat="1" applyFont="1" applyFill="1" applyBorder="1" applyAlignment="1">
      <alignment vertical="center"/>
    </xf>
    <xf numFmtId="14" fontId="21" fillId="5" borderId="4" xfId="0" applyNumberFormat="1" applyFont="1" applyFill="1" applyBorder="1" applyAlignment="1">
      <alignment vertical="center"/>
    </xf>
    <xf numFmtId="14" fontId="21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9" fontId="22" fillId="5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8" borderId="1" xfId="0" applyFill="1" applyBorder="1"/>
    <xf numFmtId="0" fontId="35" fillId="0" borderId="0" xfId="0" applyFont="1"/>
    <xf numFmtId="0" fontId="35" fillId="0" borderId="1" xfId="0" applyFont="1" applyBorder="1"/>
    <xf numFmtId="0" fontId="35" fillId="8" borderId="1" xfId="0" applyFont="1" applyFill="1" applyBorder="1"/>
    <xf numFmtId="0" fontId="0" fillId="2" borderId="1" xfId="0" applyFill="1" applyBorder="1"/>
    <xf numFmtId="0" fontId="35" fillId="2" borderId="0" xfId="0" applyFont="1" applyFill="1"/>
    <xf numFmtId="0" fontId="0" fillId="9" borderId="1" xfId="0" applyFill="1" applyBorder="1"/>
    <xf numFmtId="2" fontId="41" fillId="8" borderId="1" xfId="0" applyNumberFormat="1" applyFont="1" applyFill="1" applyBorder="1" applyAlignment="1">
      <alignment horizontal="right"/>
    </xf>
    <xf numFmtId="2" fontId="41" fillId="0" borderId="0" xfId="0" applyNumberFormat="1" applyFont="1" applyAlignment="1">
      <alignment horizontal="right"/>
    </xf>
    <xf numFmtId="0" fontId="45" fillId="8" borderId="1" xfId="0" applyFont="1" applyFill="1" applyBorder="1"/>
    <xf numFmtId="0" fontId="17" fillId="8" borderId="1" xfId="0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45" fillId="0" borderId="1" xfId="0" applyFont="1" applyBorder="1"/>
    <xf numFmtId="0" fontId="45" fillId="2" borderId="0" xfId="0" applyFont="1" applyFill="1"/>
    <xf numFmtId="0" fontId="17" fillId="0" borderId="0" xfId="0" applyFont="1"/>
    <xf numFmtId="0" fontId="35" fillId="9" borderId="0" xfId="0" applyFont="1" applyFill="1"/>
    <xf numFmtId="2" fontId="41" fillId="9" borderId="0" xfId="0" applyNumberFormat="1" applyFont="1" applyFill="1" applyAlignment="1">
      <alignment horizontal="right"/>
    </xf>
    <xf numFmtId="0" fontId="18" fillId="9" borderId="0" xfId="0" applyFont="1" applyFill="1"/>
    <xf numFmtId="0" fontId="34" fillId="9" borderId="0" xfId="0" applyFont="1" applyFill="1"/>
    <xf numFmtId="0" fontId="34" fillId="0" borderId="0" xfId="0" applyFont="1"/>
    <xf numFmtId="0" fontId="0" fillId="0" borderId="1" xfId="0" applyBorder="1" applyAlignment="1">
      <alignment wrapText="1"/>
    </xf>
    <xf numFmtId="0" fontId="17" fillId="0" borderId="1" xfId="0" applyFont="1" applyBorder="1" applyAlignment="1">
      <alignment wrapText="1"/>
    </xf>
    <xf numFmtId="0" fontId="17" fillId="12" borderId="1" xfId="0" applyFont="1" applyFill="1" applyBorder="1" applyAlignment="1">
      <alignment wrapText="1"/>
    </xf>
    <xf numFmtId="0" fontId="0" fillId="12" borderId="1" xfId="0" applyFill="1" applyBorder="1"/>
    <xf numFmtId="0" fontId="45" fillId="12" borderId="1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1" fontId="41" fillId="12" borderId="1" xfId="0" applyNumberFormat="1" applyFont="1" applyFill="1" applyBorder="1"/>
    <xf numFmtId="1" fontId="41" fillId="0" borderId="1" xfId="0" applyNumberFormat="1" applyFont="1" applyBorder="1"/>
    <xf numFmtId="1" fontId="41" fillId="0" borderId="0" xfId="0" applyNumberFormat="1" applyFont="1"/>
    <xf numFmtId="1" fontId="41" fillId="8" borderId="1" xfId="0" applyNumberFormat="1" applyFont="1" applyFill="1" applyBorder="1"/>
    <xf numFmtId="1" fontId="35" fillId="8" borderId="1" xfId="0" applyNumberFormat="1" applyFont="1" applyFill="1" applyBorder="1"/>
    <xf numFmtId="1" fontId="41" fillId="2" borderId="1" xfId="0" applyNumberFormat="1" applyFont="1" applyFill="1" applyBorder="1"/>
    <xf numFmtId="1" fontId="35" fillId="0" borderId="1" xfId="0" applyNumberFormat="1" applyFont="1" applyBorder="1"/>
    <xf numFmtId="1" fontId="41" fillId="9" borderId="1" xfId="0" applyNumberFormat="1" applyFont="1" applyFill="1" applyBorder="1"/>
    <xf numFmtId="1" fontId="41" fillId="9" borderId="0" xfId="0" applyNumberFormat="1" applyFont="1" applyFill="1"/>
    <xf numFmtId="0" fontId="45" fillId="12" borderId="1" xfId="0" applyFont="1" applyFill="1" applyBorder="1"/>
    <xf numFmtId="0" fontId="17" fillId="12" borderId="1" xfId="0" applyFont="1" applyFill="1" applyBorder="1"/>
    <xf numFmtId="0" fontId="47" fillId="8" borderId="1" xfId="0" applyFont="1" applyFill="1" applyBorder="1"/>
    <xf numFmtId="0" fontId="45" fillId="8" borderId="9" xfId="0" applyFont="1" applyFill="1" applyBorder="1"/>
    <xf numFmtId="14" fontId="31" fillId="8" borderId="9" xfId="0" applyNumberFormat="1" applyFont="1" applyFill="1" applyBorder="1" applyAlignment="1">
      <alignment horizontal="center"/>
    </xf>
    <xf numFmtId="1" fontId="40" fillId="8" borderId="9" xfId="0" applyNumberFormat="1" applyFont="1" applyFill="1" applyBorder="1" applyAlignment="1">
      <alignment horizontal="center"/>
    </xf>
    <xf numFmtId="0" fontId="35" fillId="0" borderId="10" xfId="0" applyFont="1" applyBorder="1"/>
    <xf numFmtId="2" fontId="41" fillId="0" borderId="10" xfId="0" applyNumberFormat="1" applyFont="1" applyBorder="1" applyAlignment="1">
      <alignment horizontal="right"/>
    </xf>
    <xf numFmtId="1" fontId="39" fillId="0" borderId="10" xfId="4" applyNumberFormat="1" applyFont="1" applyBorder="1" applyAlignment="1">
      <alignment horizontal="center"/>
    </xf>
    <xf numFmtId="1" fontId="38" fillId="0" borderId="10" xfId="4" applyNumberFormat="1" applyFont="1" applyBorder="1" applyAlignment="1">
      <alignment vertical="center"/>
    </xf>
    <xf numFmtId="1" fontId="44" fillId="0" borderId="10" xfId="4" applyNumberFormat="1" applyFont="1" applyBorder="1" applyAlignment="1">
      <alignment horizontal="left"/>
    </xf>
    <xf numFmtId="1" fontId="41" fillId="0" borderId="10" xfId="0" applyNumberFormat="1" applyFont="1" applyBorder="1"/>
    <xf numFmtId="0" fontId="25" fillId="0" borderId="10" xfId="4" applyFont="1" applyBorder="1" applyAlignment="1">
      <alignment horizontal="left"/>
    </xf>
    <xf numFmtId="0" fontId="0" fillId="0" borderId="10" xfId="0" applyBorder="1"/>
    <xf numFmtId="0" fontId="25" fillId="0" borderId="10" xfId="4" applyFont="1" applyBorder="1" applyAlignment="1">
      <alignment horizontal="right" wrapText="1"/>
    </xf>
    <xf numFmtId="0" fontId="30" fillId="0" borderId="10" xfId="4" applyFont="1" applyBorder="1" applyAlignment="1">
      <alignment horizontal="center"/>
    </xf>
    <xf numFmtId="0" fontId="48" fillId="0" borderId="10" xfId="7" applyFont="1" applyBorder="1"/>
    <xf numFmtId="0" fontId="25" fillId="0" borderId="10" xfId="4" applyFont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center" wrapText="1"/>
    </xf>
    <xf numFmtId="0" fontId="29" fillId="0" borderId="10" xfId="4" applyFont="1" applyBorder="1" applyAlignment="1">
      <alignment vertical="center"/>
    </xf>
    <xf numFmtId="0" fontId="24" fillId="0" borderId="10" xfId="0" applyFont="1" applyBorder="1"/>
    <xf numFmtId="0" fontId="36" fillId="0" borderId="10" xfId="0" applyFont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/>
    </xf>
    <xf numFmtId="2" fontId="44" fillId="0" borderId="11" xfId="4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2" fontId="38" fillId="0" borderId="11" xfId="4" applyNumberFormat="1" applyFont="1" applyBorder="1" applyAlignment="1">
      <alignment horizontal="right" vertical="center"/>
    </xf>
    <xf numFmtId="2" fontId="39" fillId="0" borderId="11" xfId="4" applyNumberFormat="1" applyFont="1" applyBorder="1" applyAlignment="1">
      <alignment horizontal="right"/>
    </xf>
    <xf numFmtId="2" fontId="40" fillId="0" borderId="11" xfId="0" applyNumberFormat="1" applyFont="1" applyBorder="1" applyAlignment="1">
      <alignment horizontal="right"/>
    </xf>
    <xf numFmtId="2" fontId="40" fillId="8" borderId="6" xfId="0" applyNumberFormat="1" applyFont="1" applyFill="1" applyBorder="1" applyAlignment="1">
      <alignment horizontal="right"/>
    </xf>
    <xf numFmtId="2" fontId="41" fillId="8" borderId="3" xfId="0" applyNumberFormat="1" applyFont="1" applyFill="1" applyBorder="1" applyAlignment="1">
      <alignment horizontal="right"/>
    </xf>
    <xf numFmtId="2" fontId="41" fillId="0" borderId="3" xfId="0" applyNumberFormat="1" applyFont="1" applyBorder="1" applyAlignment="1">
      <alignment horizontal="right"/>
    </xf>
    <xf numFmtId="4" fontId="42" fillId="8" borderId="3" xfId="0" applyNumberFormat="1" applyFont="1" applyFill="1" applyBorder="1" applyAlignment="1">
      <alignment horizontal="right" vertical="center" wrapText="1"/>
    </xf>
    <xf numFmtId="2" fontId="41" fillId="2" borderId="3" xfId="0" applyNumberFormat="1" applyFont="1" applyFill="1" applyBorder="1" applyAlignment="1">
      <alignment horizontal="right"/>
    </xf>
    <xf numFmtId="2" fontId="41" fillId="8" borderId="3" xfId="0" applyNumberFormat="1" applyFont="1" applyFill="1" applyBorder="1" applyAlignment="1">
      <alignment horizontal="right" vertical="top"/>
    </xf>
    <xf numFmtId="0" fontId="41" fillId="2" borderId="3" xfId="0" applyFont="1" applyFill="1" applyBorder="1" applyAlignment="1">
      <alignment horizontal="right"/>
    </xf>
    <xf numFmtId="2" fontId="43" fillId="11" borderId="3" xfId="0" applyNumberFormat="1" applyFont="1" applyFill="1" applyBorder="1" applyAlignment="1">
      <alignment horizontal="right"/>
    </xf>
    <xf numFmtId="2" fontId="41" fillId="9" borderId="3" xfId="0" applyNumberFormat="1" applyFont="1" applyFill="1" applyBorder="1" applyAlignment="1">
      <alignment horizontal="right"/>
    </xf>
    <xf numFmtId="2" fontId="41" fillId="12" borderId="3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right" vertical="top" wrapText="1"/>
    </xf>
    <xf numFmtId="0" fontId="0" fillId="2" borderId="10" xfId="0" applyFill="1" applyBorder="1"/>
    <xf numFmtId="3" fontId="0" fillId="2" borderId="10" xfId="0" applyNumberFormat="1" applyFill="1" applyBorder="1" applyAlignment="1">
      <alignment horizontal="right" vertical="top" wrapText="1"/>
    </xf>
    <xf numFmtId="0" fontId="35" fillId="2" borderId="10" xfId="0" applyFont="1" applyFill="1" applyBorder="1"/>
    <xf numFmtId="0" fontId="33" fillId="10" borderId="10" xfId="0" applyFont="1" applyFill="1" applyBorder="1" applyAlignment="1">
      <alignment vertical="top" wrapText="1"/>
    </xf>
    <xf numFmtId="2" fontId="0" fillId="2" borderId="10" xfId="0" applyNumberFormat="1" applyFill="1" applyBorder="1"/>
    <xf numFmtId="14" fontId="27" fillId="2" borderId="10" xfId="0" applyNumberFormat="1" applyFont="1" applyFill="1" applyBorder="1" applyAlignment="1">
      <alignment vertical="center" wrapText="1"/>
    </xf>
    <xf numFmtId="0" fontId="34" fillId="0" borderId="10" xfId="0" applyFont="1" applyBorder="1"/>
    <xf numFmtId="0" fontId="34" fillId="2" borderId="10" xfId="0" applyFont="1" applyFill="1" applyBorder="1"/>
    <xf numFmtId="2" fontId="41" fillId="12" borderId="10" xfId="0" applyNumberFormat="1" applyFont="1" applyFill="1" applyBorder="1" applyAlignment="1">
      <alignment horizontal="right"/>
    </xf>
    <xf numFmtId="0" fontId="0" fillId="12" borderId="10" xfId="0" applyFill="1" applyBorder="1"/>
    <xf numFmtId="0" fontId="28" fillId="0" borderId="10" xfId="0" applyFont="1" applyBorder="1" applyAlignment="1">
      <alignment horizontal="left"/>
    </xf>
    <xf numFmtId="0" fontId="15" fillId="0" borderId="0" xfId="4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14" fontId="13" fillId="4" borderId="1" xfId="0" applyNumberFormat="1" applyFont="1" applyFill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left" vertical="center" wrapText="1"/>
    </xf>
    <xf numFmtId="14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4" fontId="16" fillId="0" borderId="3" xfId="0" applyNumberFormat="1" applyFont="1" applyBorder="1" applyAlignment="1">
      <alignment horizontal="left" vertical="center" wrapText="1" indent="2"/>
    </xf>
    <xf numFmtId="14" fontId="16" fillId="0" borderId="2" xfId="0" applyNumberFormat="1" applyFont="1" applyBorder="1" applyAlignment="1">
      <alignment horizontal="left" vertical="center" wrapText="1" indent="2"/>
    </xf>
    <xf numFmtId="14" fontId="16" fillId="0" borderId="4" xfId="0" applyNumberFormat="1" applyFont="1" applyBorder="1" applyAlignment="1">
      <alignment horizontal="left" vertical="center" wrapText="1" indent="2"/>
    </xf>
    <xf numFmtId="14" fontId="13" fillId="4" borderId="3" xfId="0" applyNumberFormat="1" applyFont="1" applyFill="1" applyBorder="1" applyAlignment="1">
      <alignment horizontal="left" vertical="center" wrapText="1"/>
    </xf>
    <xf numFmtId="14" fontId="13" fillId="4" borderId="2" xfId="0" applyNumberFormat="1" applyFont="1" applyFill="1" applyBorder="1" applyAlignment="1">
      <alignment horizontal="left" vertical="center" wrapText="1"/>
    </xf>
    <xf numFmtId="14" fontId="13" fillId="4" borderId="4" xfId="0" applyNumberFormat="1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left" vertical="center" wrapText="1"/>
    </xf>
    <xf numFmtId="14" fontId="31" fillId="0" borderId="10" xfId="0" applyNumberFormat="1" applyFont="1" applyBorder="1" applyAlignment="1">
      <alignment horizontal="center"/>
    </xf>
    <xf numFmtId="0" fontId="30" fillId="0" borderId="10" xfId="4" applyFont="1" applyBorder="1" applyAlignment="1">
      <alignment horizontal="center"/>
    </xf>
    <xf numFmtId="14" fontId="27" fillId="9" borderId="3" xfId="0" applyNumberFormat="1" applyFont="1" applyFill="1" applyBorder="1" applyAlignment="1">
      <alignment horizontal="center" vertical="center" wrapText="1"/>
    </xf>
    <xf numFmtId="14" fontId="27" fillId="9" borderId="2" xfId="0" applyNumberFormat="1" applyFont="1" applyFill="1" applyBorder="1" applyAlignment="1">
      <alignment horizontal="center" vertical="center" wrapText="1"/>
    </xf>
    <xf numFmtId="0" fontId="37" fillId="11" borderId="3" xfId="0" applyFont="1" applyFill="1" applyBorder="1" applyAlignment="1">
      <alignment horizontal="center"/>
    </xf>
    <xf numFmtId="0" fontId="37" fillId="11" borderId="2" xfId="0" applyFont="1" applyFill="1" applyBorder="1" applyAlignment="1">
      <alignment horizontal="center"/>
    </xf>
    <xf numFmtId="0" fontId="37" fillId="11" borderId="4" xfId="0" applyFont="1" applyFill="1" applyBorder="1" applyAlignment="1">
      <alignment horizontal="center"/>
    </xf>
  </cellXfs>
  <cellStyles count="8">
    <cellStyle name="Гиперссылка" xfId="1" builtinId="8" hidden="1"/>
    <cellStyle name="Гиперссылка" xfId="6" builtinId="8" hidden="1"/>
    <cellStyle name="Гиперссылка" xfId="7" builtinId="8"/>
    <cellStyle name="Денежный 2" xfId="2" xr:uid="{00000000-0005-0000-0000-000003000000}"/>
    <cellStyle name="Обычный" xfId="0" builtinId="0"/>
    <cellStyle name="Обычный 4" xfId="3" xr:uid="{00000000-0005-0000-0000-000005000000}"/>
    <cellStyle name="Обычный_Лист1" xfId="4" xr:uid="{00000000-0005-0000-0000-000006000000}"/>
    <cellStyle name="Финансовый 2" xfId="5" xr:uid="{00000000-0005-0000-0000-000007000000}"/>
  </cellStyles>
  <dxfs count="0"/>
  <tableStyles count="0" defaultTableStyle="TableStyleMedium2" defaultPivotStyle="PivotStyleLight16"/>
  <colors>
    <mruColors>
      <color rgb="FFCCFFCC"/>
      <color rgb="FF00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133350</xdr:rowOff>
    </xdr:from>
    <xdr:to>
      <xdr:col>2</xdr:col>
      <xdr:colOff>714375</xdr:colOff>
      <xdr:row>4</xdr:row>
      <xdr:rowOff>142875</xdr:rowOff>
    </xdr:to>
    <xdr:pic>
      <xdr:nvPicPr>
        <xdr:cNvPr id="1686" name="Рисунок 2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409575"/>
          <a:ext cx="3009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133350</xdr:rowOff>
    </xdr:from>
    <xdr:to>
      <xdr:col>2</xdr:col>
      <xdr:colOff>714375</xdr:colOff>
      <xdr:row>4</xdr:row>
      <xdr:rowOff>142875</xdr:rowOff>
    </xdr:to>
    <xdr:pic>
      <xdr:nvPicPr>
        <xdr:cNvPr id="16693" name="Рисунок 2">
          <a:extLst>
            <a:ext uri="{FF2B5EF4-FFF2-40B4-BE49-F238E27FC236}">
              <a16:creationId xmlns:a16="http://schemas.microsoft.com/office/drawing/2014/main" id="{00000000-0008-0000-0200-000035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409575"/>
          <a:ext cx="3009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133350</xdr:rowOff>
    </xdr:from>
    <xdr:to>
      <xdr:col>2</xdr:col>
      <xdr:colOff>866775</xdr:colOff>
      <xdr:row>5</xdr:row>
      <xdr:rowOff>247650</xdr:rowOff>
    </xdr:to>
    <xdr:pic>
      <xdr:nvPicPr>
        <xdr:cNvPr id="18567" name="Рисунок 2">
          <a:extLst>
            <a:ext uri="{FF2B5EF4-FFF2-40B4-BE49-F238E27FC236}">
              <a16:creationId xmlns:a16="http://schemas.microsoft.com/office/drawing/2014/main" id="{00000000-0008-0000-0300-000087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33375"/>
          <a:ext cx="31623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3514642</xdr:colOff>
      <xdr:row>3</xdr:row>
      <xdr:rowOff>148277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D0F8C46-96AF-8B21-999E-EF4F8C93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76200"/>
          <a:ext cx="3438442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aydakova@bibliorossica.com" TargetMode="External"/><Relationship Id="rId1" Type="http://schemas.openxmlformats.org/officeDocument/2006/relationships/hyperlink" Target="http://www.bibliorossica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upport@bibliorossica.com" TargetMode="External"/><Relationship Id="rId1" Type="http://schemas.openxmlformats.org/officeDocument/2006/relationships/hyperlink" Target="http://www.bibliorossica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a.aydakova@bibliorossica.com" TargetMode="External"/><Relationship Id="rId1" Type="http://schemas.openxmlformats.org/officeDocument/2006/relationships/hyperlink" Target="http://www.bibliorossica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bs_support@znan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5" tint="0.39997558519241921"/>
    <pageSetUpPr fitToPage="1"/>
  </sheetPr>
  <dimension ref="A1:M437"/>
  <sheetViews>
    <sheetView topLeftCell="A95" zoomScale="70" zoomScaleNormal="70" zoomScalePageLayoutView="40" workbookViewId="0">
      <selection activeCell="B9" sqref="B9:F9"/>
    </sheetView>
  </sheetViews>
  <sheetFormatPr defaultColWidth="9.140625" defaultRowHeight="15" x14ac:dyDescent="0.25"/>
  <cols>
    <col min="1" max="1" width="5.28515625" style="3" customWidth="1"/>
    <col min="2" max="2" width="34.85546875" style="3" customWidth="1"/>
    <col min="3" max="3" width="17.28515625" style="3" customWidth="1"/>
    <col min="4" max="4" width="35.7109375" style="3" customWidth="1"/>
    <col min="5" max="5" width="20.85546875" style="3" customWidth="1"/>
    <col min="6" max="6" width="20.85546875" style="4" customWidth="1"/>
    <col min="7" max="7" width="19.85546875" style="3" customWidth="1"/>
    <col min="8" max="8" width="20.7109375" style="3" customWidth="1"/>
    <col min="9" max="9" width="9.28515625" style="3" customWidth="1"/>
    <col min="10" max="10" width="9.140625" style="3" customWidth="1"/>
    <col min="11" max="11" width="8.85546875" style="1" customWidth="1"/>
    <col min="12" max="12" width="9.140625" style="1"/>
    <col min="13" max="13" width="25.85546875" style="1" customWidth="1"/>
    <col min="14" max="16384" width="9.140625" style="1"/>
  </cols>
  <sheetData>
    <row r="1" spans="1:10" ht="21.95" customHeight="1" x14ac:dyDescent="0.25">
      <c r="A1" s="67"/>
      <c r="C1" s="5"/>
      <c r="D1" s="8" t="s">
        <v>2</v>
      </c>
      <c r="E1" s="9" t="s">
        <v>192</v>
      </c>
      <c r="F1" s="9"/>
      <c r="G1"/>
    </row>
    <row r="2" spans="1:10" ht="21.95" customHeight="1" x14ac:dyDescent="0.25">
      <c r="A2" s="67"/>
      <c r="C2" s="5"/>
      <c r="D2" s="8" t="s">
        <v>3</v>
      </c>
      <c r="E2" s="9" t="s">
        <v>193</v>
      </c>
      <c r="F2" s="9"/>
      <c r="G2"/>
    </row>
    <row r="3" spans="1:10" ht="21.95" customHeight="1" x14ac:dyDescent="0.25">
      <c r="A3" s="67"/>
      <c r="C3" s="5"/>
      <c r="D3" s="8" t="s">
        <v>4</v>
      </c>
      <c r="E3" s="9" t="s">
        <v>195</v>
      </c>
      <c r="F3" s="9"/>
      <c r="G3"/>
    </row>
    <row r="4" spans="1:10" ht="21.95" customHeight="1" x14ac:dyDescent="0.25">
      <c r="A4" s="67"/>
      <c r="C4" s="5"/>
      <c r="D4" s="8" t="s">
        <v>5</v>
      </c>
      <c r="E4" s="9" t="s">
        <v>52</v>
      </c>
      <c r="F4" s="9"/>
      <c r="G4"/>
    </row>
    <row r="5" spans="1:10" ht="21.95" customHeight="1" x14ac:dyDescent="0.25">
      <c r="A5" s="67"/>
      <c r="C5" s="5"/>
      <c r="D5" s="8" t="s">
        <v>6</v>
      </c>
      <c r="E5" s="66" t="s">
        <v>196</v>
      </c>
      <c r="F5" s="9"/>
      <c r="G5"/>
    </row>
    <row r="6" spans="1:10" ht="21.95" customHeight="1" x14ac:dyDescent="0.25">
      <c r="A6" s="20"/>
      <c r="C6" s="6"/>
      <c r="D6" s="8" t="s">
        <v>7</v>
      </c>
      <c r="E6" s="65" t="s">
        <v>51</v>
      </c>
      <c r="F6" s="7"/>
      <c r="G6"/>
    </row>
    <row r="7" spans="1:10" ht="21.95" customHeight="1" x14ac:dyDescent="0.25">
      <c r="A7" s="20"/>
      <c r="B7" s="6"/>
      <c r="C7" s="8"/>
      <c r="D7" s="7"/>
      <c r="E7" s="7"/>
      <c r="F7"/>
      <c r="G7" s="14"/>
    </row>
    <row r="8" spans="1:10" ht="21.95" customHeight="1" x14ac:dyDescent="0.3">
      <c r="A8" s="1"/>
      <c r="B8" s="241" t="s">
        <v>13</v>
      </c>
      <c r="C8" s="241"/>
      <c r="D8" s="241"/>
      <c r="E8" s="241"/>
      <c r="F8" s="241"/>
      <c r="G8" s="15"/>
    </row>
    <row r="9" spans="1:10" ht="30" customHeight="1" x14ac:dyDescent="0.25">
      <c r="A9" s="1"/>
      <c r="B9" s="248" t="s">
        <v>201</v>
      </c>
      <c r="C9" s="248"/>
      <c r="D9" s="248"/>
      <c r="E9" s="248"/>
      <c r="F9" s="248"/>
      <c r="G9" s="13"/>
      <c r="H9" s="11"/>
      <c r="I9" s="11"/>
      <c r="J9" s="11"/>
    </row>
    <row r="10" spans="1:10" ht="21.95" customHeight="1" x14ac:dyDescent="0.3">
      <c r="A10" s="68"/>
      <c r="B10" s="247" t="s">
        <v>200</v>
      </c>
      <c r="C10" s="247"/>
      <c r="D10" s="247"/>
      <c r="E10" s="247"/>
      <c r="F10" s="247"/>
      <c r="G10" s="10"/>
    </row>
    <row r="11" spans="1:10" ht="21.95" customHeight="1" x14ac:dyDescent="0.3">
      <c r="A11" s="68"/>
      <c r="B11" s="242"/>
      <c r="C11" s="242"/>
      <c r="D11" s="242"/>
      <c r="E11" s="12"/>
      <c r="F11" s="12"/>
      <c r="G11" s="10"/>
    </row>
    <row r="12" spans="1:10" ht="61.5" customHeight="1" x14ac:dyDescent="0.2">
      <c r="A12" s="68"/>
      <c r="B12" s="37" t="s">
        <v>48</v>
      </c>
      <c r="C12" s="47"/>
      <c r="D12" s="41"/>
      <c r="E12" s="27" t="s">
        <v>191</v>
      </c>
      <c r="F12" s="27" t="s">
        <v>8</v>
      </c>
      <c r="H12" s="73"/>
      <c r="I12" s="73"/>
      <c r="J12" s="73"/>
    </row>
    <row r="13" spans="1:10" ht="21.95" customHeight="1" x14ac:dyDescent="0.25">
      <c r="A13" s="69" t="s">
        <v>44</v>
      </c>
      <c r="B13" s="38" t="s">
        <v>198</v>
      </c>
      <c r="C13" s="48"/>
      <c r="D13" s="42"/>
      <c r="E13" s="29"/>
      <c r="F13" s="30"/>
    </row>
    <row r="14" spans="1:10" ht="21.95" customHeight="1" x14ac:dyDescent="0.25">
      <c r="A14" s="69">
        <v>1</v>
      </c>
      <c r="B14" s="39" t="s">
        <v>17</v>
      </c>
      <c r="C14" s="49"/>
      <c r="D14" s="43"/>
      <c r="E14" s="24">
        <v>10000</v>
      </c>
      <c r="F14" s="32">
        <f t="shared" ref="F14:F51" si="0">E14*120%</f>
        <v>12000</v>
      </c>
      <c r="G14" s="1"/>
    </row>
    <row r="15" spans="1:10" ht="21.95" customHeight="1" x14ac:dyDescent="0.25">
      <c r="A15" s="69">
        <v>2</v>
      </c>
      <c r="B15" s="39" t="s">
        <v>57</v>
      </c>
      <c r="C15" s="49"/>
      <c r="D15" s="43"/>
      <c r="E15" s="24">
        <v>30000</v>
      </c>
      <c r="F15" s="32">
        <f t="shared" si="0"/>
        <v>36000</v>
      </c>
      <c r="G15" s="1"/>
    </row>
    <row r="16" spans="1:10" ht="21.95" customHeight="1" x14ac:dyDescent="0.25">
      <c r="A16" s="69">
        <v>3</v>
      </c>
      <c r="B16" s="39" t="s">
        <v>18</v>
      </c>
      <c r="C16" s="50"/>
      <c r="D16" s="44"/>
      <c r="E16" s="24">
        <v>20000</v>
      </c>
      <c r="F16" s="32">
        <f t="shared" si="0"/>
        <v>24000</v>
      </c>
      <c r="G16" s="1"/>
      <c r="H16" s="1"/>
    </row>
    <row r="17" spans="1:9" ht="21.95" customHeight="1" x14ac:dyDescent="0.25">
      <c r="A17" s="69"/>
      <c r="B17" s="40" t="s">
        <v>18</v>
      </c>
      <c r="C17" s="51"/>
      <c r="D17" s="45"/>
      <c r="E17" s="70" t="s">
        <v>9</v>
      </c>
      <c r="F17" s="71" t="s">
        <v>9</v>
      </c>
      <c r="G17" s="1"/>
      <c r="H17" s="105"/>
      <c r="I17" s="105"/>
    </row>
    <row r="18" spans="1:9" ht="21.95" customHeight="1" x14ac:dyDescent="0.25">
      <c r="A18" s="69"/>
      <c r="B18" s="40" t="s">
        <v>27</v>
      </c>
      <c r="C18" s="51"/>
      <c r="D18" s="45"/>
      <c r="E18" s="70" t="s">
        <v>9</v>
      </c>
      <c r="F18" s="71" t="s">
        <v>9</v>
      </c>
      <c r="G18" s="1"/>
      <c r="H18" s="1"/>
    </row>
    <row r="19" spans="1:9" ht="21.95" customHeight="1" x14ac:dyDescent="0.25">
      <c r="A19" s="69"/>
      <c r="B19" s="40" t="s">
        <v>28</v>
      </c>
      <c r="C19" s="51"/>
      <c r="D19" s="45"/>
      <c r="E19" s="70" t="s">
        <v>9</v>
      </c>
      <c r="F19" s="71" t="s">
        <v>9</v>
      </c>
      <c r="G19" s="1"/>
      <c r="H19" s="1"/>
    </row>
    <row r="20" spans="1:9" ht="21.95" customHeight="1" x14ac:dyDescent="0.25">
      <c r="A20" s="69">
        <v>4</v>
      </c>
      <c r="B20" s="39" t="s">
        <v>19</v>
      </c>
      <c r="C20" s="46"/>
      <c r="D20" s="43"/>
      <c r="E20" s="24">
        <v>18000</v>
      </c>
      <c r="F20" s="32">
        <f t="shared" si="0"/>
        <v>21600</v>
      </c>
      <c r="G20" s="1"/>
    </row>
    <row r="21" spans="1:9" ht="21.75" customHeight="1" x14ac:dyDescent="0.25">
      <c r="A21" s="69">
        <v>5</v>
      </c>
      <c r="B21" s="243" t="s">
        <v>88</v>
      </c>
      <c r="C21" s="243"/>
      <c r="D21" s="243"/>
      <c r="E21" s="24">
        <v>10000</v>
      </c>
      <c r="F21" s="32">
        <f t="shared" si="0"/>
        <v>12000</v>
      </c>
      <c r="G21" s="1"/>
    </row>
    <row r="22" spans="1:9" ht="21.95" customHeight="1" x14ac:dyDescent="0.25">
      <c r="A22" s="69">
        <v>6</v>
      </c>
      <c r="B22" s="52" t="s">
        <v>25</v>
      </c>
      <c r="C22" s="49"/>
      <c r="D22" s="53"/>
      <c r="E22" s="24">
        <v>1500</v>
      </c>
      <c r="F22" s="32">
        <f t="shared" si="0"/>
        <v>1800</v>
      </c>
      <c r="G22" s="1"/>
    </row>
    <row r="23" spans="1:9" ht="21.95" customHeight="1" x14ac:dyDescent="0.25">
      <c r="A23" s="69">
        <v>7</v>
      </c>
      <c r="B23" s="39" t="s">
        <v>26</v>
      </c>
      <c r="C23" s="49"/>
      <c r="D23" s="43"/>
      <c r="E23" s="24">
        <v>30000</v>
      </c>
      <c r="F23" s="32">
        <f t="shared" si="0"/>
        <v>36000</v>
      </c>
    </row>
    <row r="24" spans="1:9" ht="21.95" customHeight="1" x14ac:dyDescent="0.25">
      <c r="A24" s="69">
        <v>8</v>
      </c>
      <c r="B24" s="39" t="s">
        <v>29</v>
      </c>
      <c r="C24" s="49"/>
      <c r="D24" s="43"/>
      <c r="E24" s="24">
        <v>5000</v>
      </c>
      <c r="F24" s="32">
        <f t="shared" si="0"/>
        <v>6000</v>
      </c>
      <c r="G24" s="1"/>
      <c r="I24" s="1"/>
    </row>
    <row r="25" spans="1:9" ht="41.25" customHeight="1" x14ac:dyDescent="0.25">
      <c r="A25" s="69">
        <v>9</v>
      </c>
      <c r="B25" s="243" t="s">
        <v>30</v>
      </c>
      <c r="C25" s="243"/>
      <c r="D25" s="243"/>
      <c r="E25" s="24">
        <v>25000</v>
      </c>
      <c r="F25" s="32">
        <f t="shared" si="0"/>
        <v>30000</v>
      </c>
      <c r="G25" s="1"/>
    </row>
    <row r="26" spans="1:9" ht="21.95" customHeight="1" x14ac:dyDescent="0.25">
      <c r="A26" s="69">
        <v>10</v>
      </c>
      <c r="B26" s="52" t="s">
        <v>31</v>
      </c>
      <c r="C26" s="49"/>
      <c r="D26" s="53"/>
      <c r="E26" s="24">
        <v>3000</v>
      </c>
      <c r="F26" s="32">
        <f t="shared" si="0"/>
        <v>3600</v>
      </c>
      <c r="G26" s="1"/>
    </row>
    <row r="27" spans="1:9" ht="21.95" customHeight="1" x14ac:dyDescent="0.25">
      <c r="A27" s="69">
        <v>11</v>
      </c>
      <c r="B27" s="52" t="s">
        <v>165</v>
      </c>
      <c r="C27" s="49"/>
      <c r="D27" s="53"/>
      <c r="E27" s="24">
        <v>3000</v>
      </c>
      <c r="F27" s="32">
        <f t="shared" si="0"/>
        <v>3600</v>
      </c>
      <c r="G27" s="1"/>
    </row>
    <row r="28" spans="1:9" ht="21.95" customHeight="1" x14ac:dyDescent="0.25">
      <c r="A28" s="69">
        <v>12</v>
      </c>
      <c r="B28" s="54" t="s">
        <v>33</v>
      </c>
      <c r="C28" s="50"/>
      <c r="D28" s="44"/>
      <c r="E28" s="24">
        <v>10000</v>
      </c>
      <c r="F28" s="32">
        <f t="shared" si="0"/>
        <v>12000</v>
      </c>
      <c r="G28" s="1"/>
      <c r="H28" s="1"/>
    </row>
    <row r="29" spans="1:9" ht="21.95" customHeight="1" x14ac:dyDescent="0.25">
      <c r="A29" s="69">
        <v>13</v>
      </c>
      <c r="B29" s="55" t="s">
        <v>34</v>
      </c>
      <c r="C29" s="25"/>
      <c r="D29" s="58"/>
      <c r="E29" s="24">
        <v>5000</v>
      </c>
      <c r="F29" s="32">
        <f t="shared" si="0"/>
        <v>6000</v>
      </c>
      <c r="G29" s="1"/>
      <c r="H29" s="1"/>
    </row>
    <row r="30" spans="1:9" ht="21.95" customHeight="1" x14ac:dyDescent="0.25">
      <c r="A30" s="69">
        <v>14</v>
      </c>
      <c r="B30" s="55" t="s">
        <v>35</v>
      </c>
      <c r="C30" s="25"/>
      <c r="D30" s="58"/>
      <c r="E30" s="24">
        <v>15000</v>
      </c>
      <c r="F30" s="32">
        <f t="shared" si="0"/>
        <v>18000</v>
      </c>
      <c r="G30" s="1"/>
      <c r="H30" s="1"/>
    </row>
    <row r="31" spans="1:9" ht="21.95" customHeight="1" x14ac:dyDescent="0.25">
      <c r="A31" s="69">
        <v>15</v>
      </c>
      <c r="B31" s="55" t="s">
        <v>36</v>
      </c>
      <c r="C31" s="25"/>
      <c r="D31" s="58"/>
      <c r="E31" s="24">
        <v>2500</v>
      </c>
      <c r="F31" s="32">
        <f t="shared" si="0"/>
        <v>3000</v>
      </c>
      <c r="G31" s="1"/>
      <c r="H31" s="1"/>
    </row>
    <row r="32" spans="1:9" ht="21.95" customHeight="1" x14ac:dyDescent="0.25">
      <c r="A32" s="69">
        <v>16</v>
      </c>
      <c r="B32" s="55" t="s">
        <v>37</v>
      </c>
      <c r="C32" s="25"/>
      <c r="D32" s="58"/>
      <c r="E32" s="24">
        <v>15000</v>
      </c>
      <c r="F32" s="32">
        <f t="shared" si="0"/>
        <v>18000</v>
      </c>
      <c r="G32" s="1"/>
      <c r="H32" s="1"/>
    </row>
    <row r="33" spans="1:8" ht="21.95" customHeight="1" x14ac:dyDescent="0.25">
      <c r="A33" s="69">
        <v>17</v>
      </c>
      <c r="B33" s="55" t="s">
        <v>38</v>
      </c>
      <c r="C33" s="25"/>
      <c r="D33" s="58"/>
      <c r="E33" s="24">
        <v>15000</v>
      </c>
      <c r="F33" s="32">
        <f t="shared" si="0"/>
        <v>18000</v>
      </c>
      <c r="G33" s="1"/>
      <c r="H33" s="1"/>
    </row>
    <row r="34" spans="1:8" ht="21.95" customHeight="1" x14ac:dyDescent="0.25">
      <c r="A34" s="69">
        <v>18</v>
      </c>
      <c r="B34" s="56" t="s">
        <v>39</v>
      </c>
      <c r="C34" s="25"/>
      <c r="D34" s="58"/>
      <c r="E34" s="24">
        <v>15000</v>
      </c>
      <c r="F34" s="32">
        <f t="shared" si="0"/>
        <v>18000</v>
      </c>
      <c r="G34" s="1"/>
      <c r="H34" s="1"/>
    </row>
    <row r="35" spans="1:8" ht="21.95" customHeight="1" x14ac:dyDescent="0.25">
      <c r="A35" s="69">
        <v>19</v>
      </c>
      <c r="B35" s="39" t="s">
        <v>40</v>
      </c>
      <c r="C35" s="49"/>
      <c r="D35" s="43"/>
      <c r="E35" s="24">
        <v>10000</v>
      </c>
      <c r="F35" s="32">
        <f t="shared" si="0"/>
        <v>12000</v>
      </c>
      <c r="G35" s="1"/>
    </row>
    <row r="36" spans="1:8" ht="21.95" customHeight="1" x14ac:dyDescent="0.25">
      <c r="A36" s="69">
        <v>20</v>
      </c>
      <c r="B36" s="39" t="s">
        <v>41</v>
      </c>
      <c r="C36" s="49"/>
      <c r="D36" s="43"/>
      <c r="E36" s="24">
        <v>5000</v>
      </c>
      <c r="F36" s="32">
        <f t="shared" si="0"/>
        <v>6000</v>
      </c>
      <c r="G36" s="1"/>
    </row>
    <row r="37" spans="1:8" ht="21.95" customHeight="1" x14ac:dyDescent="0.25">
      <c r="A37" s="69">
        <v>21</v>
      </c>
      <c r="B37" s="39" t="s">
        <v>42</v>
      </c>
      <c r="C37" s="50"/>
      <c r="D37" s="44"/>
      <c r="E37" s="24">
        <v>10000</v>
      </c>
      <c r="F37" s="32">
        <f t="shared" si="0"/>
        <v>12000</v>
      </c>
      <c r="G37" s="1"/>
      <c r="H37" s="1"/>
    </row>
    <row r="38" spans="1:8" ht="21.95" customHeight="1" x14ac:dyDescent="0.25">
      <c r="A38" s="69">
        <v>22</v>
      </c>
      <c r="B38" s="39" t="s">
        <v>109</v>
      </c>
      <c r="C38" s="50"/>
      <c r="D38" s="44"/>
      <c r="E38" s="24">
        <v>15000</v>
      </c>
      <c r="F38" s="32">
        <f t="shared" si="0"/>
        <v>18000</v>
      </c>
      <c r="G38" s="1"/>
      <c r="H38" s="1"/>
    </row>
    <row r="39" spans="1:8" ht="21.95" customHeight="1" x14ac:dyDescent="0.25">
      <c r="A39" s="69">
        <v>23</v>
      </c>
      <c r="B39" s="39" t="s">
        <v>43</v>
      </c>
      <c r="C39" s="50"/>
      <c r="D39" s="44"/>
      <c r="E39" s="24">
        <v>1000</v>
      </c>
      <c r="F39" s="32">
        <f t="shared" si="0"/>
        <v>1200</v>
      </c>
      <c r="G39" s="1"/>
      <c r="H39" s="1"/>
    </row>
    <row r="40" spans="1:8" ht="21.95" customHeight="1" x14ac:dyDescent="0.25">
      <c r="A40" s="69">
        <v>24</v>
      </c>
      <c r="B40" s="55" t="s">
        <v>21</v>
      </c>
      <c r="C40" s="25"/>
      <c r="D40" s="58"/>
      <c r="E40" s="24">
        <v>55000</v>
      </c>
      <c r="F40" s="32">
        <f t="shared" si="0"/>
        <v>66000</v>
      </c>
      <c r="G40" s="1"/>
      <c r="H40" s="1"/>
    </row>
    <row r="41" spans="1:8" ht="21.95" customHeight="1" x14ac:dyDescent="0.3">
      <c r="A41" s="69"/>
      <c r="B41" s="57" t="s">
        <v>22</v>
      </c>
      <c r="C41" s="51"/>
      <c r="D41" s="45"/>
      <c r="E41" s="35" t="s">
        <v>9</v>
      </c>
      <c r="F41" s="71" t="s">
        <v>9</v>
      </c>
      <c r="G41" s="1"/>
      <c r="H41" s="1"/>
    </row>
    <row r="42" spans="1:8" ht="21.95" customHeight="1" x14ac:dyDescent="0.3">
      <c r="A42" s="69"/>
      <c r="B42" s="57" t="s">
        <v>23</v>
      </c>
      <c r="C42" s="51"/>
      <c r="D42" s="45"/>
      <c r="E42" s="35" t="s">
        <v>9</v>
      </c>
      <c r="F42" s="71" t="s">
        <v>9</v>
      </c>
      <c r="G42" s="1"/>
      <c r="H42" s="1"/>
    </row>
    <row r="43" spans="1:8" ht="21.95" customHeight="1" x14ac:dyDescent="0.3">
      <c r="A43" s="69"/>
      <c r="B43" s="57" t="s">
        <v>24</v>
      </c>
      <c r="C43" s="51"/>
      <c r="D43" s="45"/>
      <c r="E43" s="35" t="s">
        <v>9</v>
      </c>
      <c r="F43" s="71" t="s">
        <v>9</v>
      </c>
      <c r="G43" s="1"/>
      <c r="H43" s="1"/>
    </row>
    <row r="44" spans="1:8" ht="21.95" customHeight="1" x14ac:dyDescent="0.3">
      <c r="A44" s="69">
        <v>25</v>
      </c>
      <c r="B44" s="81" t="s">
        <v>94</v>
      </c>
      <c r="C44" s="25"/>
      <c r="D44" s="58"/>
      <c r="E44" s="77">
        <v>10000</v>
      </c>
      <c r="F44" s="32">
        <f t="shared" si="0"/>
        <v>12000</v>
      </c>
      <c r="G44" s="1"/>
      <c r="H44" s="1"/>
    </row>
    <row r="45" spans="1:8" ht="21.95" customHeight="1" x14ac:dyDescent="0.3">
      <c r="A45" s="69">
        <v>26</v>
      </c>
      <c r="B45" s="81" t="s">
        <v>95</v>
      </c>
      <c r="C45" s="25"/>
      <c r="D45" s="58"/>
      <c r="E45" s="77">
        <v>15000</v>
      </c>
      <c r="F45" s="32">
        <v>12000</v>
      </c>
      <c r="G45" s="1"/>
      <c r="H45" s="1"/>
    </row>
    <row r="46" spans="1:8" ht="21.95" customHeight="1" x14ac:dyDescent="0.3">
      <c r="A46" s="69">
        <v>27</v>
      </c>
      <c r="B46" s="81" t="s">
        <v>186</v>
      </c>
      <c r="C46" s="25"/>
      <c r="D46" s="58"/>
      <c r="E46" s="77">
        <v>8000</v>
      </c>
      <c r="F46" s="32">
        <v>3600</v>
      </c>
      <c r="G46" s="1"/>
      <c r="H46" s="1"/>
    </row>
    <row r="47" spans="1:8" ht="21.95" customHeight="1" x14ac:dyDescent="0.3">
      <c r="A47" s="69">
        <v>28</v>
      </c>
      <c r="B47" s="81" t="s">
        <v>190</v>
      </c>
      <c r="C47" s="25"/>
      <c r="D47" s="58"/>
      <c r="E47" s="77">
        <v>15000</v>
      </c>
      <c r="F47" s="32">
        <v>18000</v>
      </c>
      <c r="G47" s="1"/>
      <c r="H47" s="1"/>
    </row>
    <row r="48" spans="1:8" ht="21.95" customHeight="1" x14ac:dyDescent="0.3">
      <c r="A48" s="69">
        <v>29</v>
      </c>
      <c r="B48" s="81" t="s">
        <v>101</v>
      </c>
      <c r="C48" s="25"/>
      <c r="D48" s="58"/>
      <c r="E48" s="106" t="s">
        <v>89</v>
      </c>
      <c r="F48" s="32" t="s">
        <v>89</v>
      </c>
      <c r="G48" s="1"/>
      <c r="H48" s="1"/>
    </row>
    <row r="49" spans="1:8" ht="18.75" x14ac:dyDescent="0.25">
      <c r="A49" s="69">
        <v>30</v>
      </c>
      <c r="B49" s="74" t="s">
        <v>188</v>
      </c>
      <c r="C49" s="75"/>
      <c r="D49" s="78"/>
      <c r="E49" s="24">
        <v>150000</v>
      </c>
      <c r="F49" s="32">
        <v>180000</v>
      </c>
      <c r="G49" s="1"/>
    </row>
    <row r="50" spans="1:8" ht="21.95" customHeight="1" x14ac:dyDescent="0.3">
      <c r="A50" s="69"/>
      <c r="B50" s="127"/>
      <c r="C50" s="51"/>
      <c r="D50" s="45"/>
      <c r="E50" s="128"/>
      <c r="F50" s="76"/>
      <c r="G50" s="1"/>
      <c r="H50" s="1"/>
    </row>
    <row r="51" spans="1:8" ht="21.95" customHeight="1" x14ac:dyDescent="0.25">
      <c r="A51" s="69" t="s">
        <v>49</v>
      </c>
      <c r="B51" s="38" t="s">
        <v>60</v>
      </c>
      <c r="C51" s="48"/>
      <c r="D51" s="42"/>
      <c r="E51" s="29">
        <v>34800</v>
      </c>
      <c r="F51" s="30">
        <f t="shared" si="0"/>
        <v>41760</v>
      </c>
      <c r="G51" s="1"/>
    </row>
    <row r="52" spans="1:8" ht="21.95" customHeight="1" x14ac:dyDescent="0.25">
      <c r="A52" s="69">
        <v>1</v>
      </c>
      <c r="B52" s="135" t="s">
        <v>62</v>
      </c>
      <c r="C52" s="51"/>
      <c r="D52" s="45"/>
      <c r="E52" s="70" t="s">
        <v>9</v>
      </c>
      <c r="F52" s="71" t="s">
        <v>9</v>
      </c>
      <c r="G52" s="1"/>
    </row>
    <row r="53" spans="1:8" ht="42.75" customHeight="1" x14ac:dyDescent="0.25">
      <c r="A53" s="69">
        <v>2</v>
      </c>
      <c r="B53" s="244" t="s">
        <v>119</v>
      </c>
      <c r="C53" s="245"/>
      <c r="D53" s="246"/>
      <c r="E53" s="70" t="s">
        <v>9</v>
      </c>
      <c r="F53" s="71" t="s">
        <v>9</v>
      </c>
      <c r="G53" s="1"/>
    </row>
    <row r="54" spans="1:8" ht="22.5" customHeight="1" x14ac:dyDescent="0.25">
      <c r="A54" s="69">
        <v>3</v>
      </c>
      <c r="B54" s="136" t="s">
        <v>120</v>
      </c>
      <c r="C54" s="137"/>
      <c r="D54" s="138"/>
      <c r="E54" s="70" t="s">
        <v>9</v>
      </c>
      <c r="F54" s="71" t="s">
        <v>9</v>
      </c>
      <c r="G54" s="1"/>
    </row>
    <row r="55" spans="1:8" ht="21.95" customHeight="1" x14ac:dyDescent="0.25">
      <c r="A55" s="69">
        <v>4</v>
      </c>
      <c r="B55" s="135" t="s">
        <v>63</v>
      </c>
      <c r="C55" s="51"/>
      <c r="D55" s="45"/>
      <c r="E55" s="70" t="s">
        <v>9</v>
      </c>
      <c r="F55" s="71" t="s">
        <v>9</v>
      </c>
      <c r="G55" s="1"/>
    </row>
    <row r="56" spans="1:8" ht="21.95" customHeight="1" x14ac:dyDescent="0.25">
      <c r="A56" s="69">
        <v>5</v>
      </c>
      <c r="B56" s="135" t="s">
        <v>121</v>
      </c>
      <c r="C56" s="51"/>
      <c r="D56" s="45"/>
      <c r="E56" s="70" t="s">
        <v>9</v>
      </c>
      <c r="F56" s="71" t="s">
        <v>9</v>
      </c>
      <c r="G56" s="1"/>
    </row>
    <row r="57" spans="1:8" ht="21.95" customHeight="1" x14ac:dyDescent="0.25">
      <c r="A57" s="69">
        <v>6</v>
      </c>
      <c r="B57" s="135" t="s">
        <v>122</v>
      </c>
      <c r="C57" s="51"/>
      <c r="D57" s="45"/>
      <c r="E57" s="70" t="s">
        <v>9</v>
      </c>
      <c r="F57" s="71" t="s">
        <v>9</v>
      </c>
      <c r="G57" s="1"/>
    </row>
    <row r="58" spans="1:8" ht="21.95" customHeight="1" x14ac:dyDescent="0.25">
      <c r="A58" s="69">
        <v>7</v>
      </c>
      <c r="B58" s="135" t="s">
        <v>123</v>
      </c>
      <c r="C58" s="51"/>
      <c r="D58" s="45"/>
      <c r="E58" s="70" t="s">
        <v>9</v>
      </c>
      <c r="F58" s="71" t="s">
        <v>9</v>
      </c>
      <c r="G58" s="1"/>
    </row>
    <row r="59" spans="1:8" ht="21.95" customHeight="1" x14ac:dyDescent="0.25">
      <c r="A59" s="69">
        <v>8</v>
      </c>
      <c r="B59" s="135" t="s">
        <v>124</v>
      </c>
      <c r="C59" s="51"/>
      <c r="D59" s="45"/>
      <c r="E59" s="70" t="s">
        <v>9</v>
      </c>
      <c r="F59" s="71" t="s">
        <v>9</v>
      </c>
      <c r="G59" s="1"/>
    </row>
    <row r="60" spans="1:8" ht="21.95" customHeight="1" x14ac:dyDescent="0.25">
      <c r="A60" s="69">
        <v>9</v>
      </c>
      <c r="B60" s="135" t="s">
        <v>125</v>
      </c>
      <c r="C60" s="51"/>
      <c r="D60" s="45"/>
      <c r="E60" s="70" t="s">
        <v>9</v>
      </c>
      <c r="F60" s="71" t="s">
        <v>9</v>
      </c>
      <c r="G60" s="1"/>
    </row>
    <row r="61" spans="1:8" ht="21.95" customHeight="1" x14ac:dyDescent="0.25">
      <c r="A61" s="69">
        <v>10</v>
      </c>
      <c r="B61" s="135" t="s">
        <v>126</v>
      </c>
      <c r="C61" s="51"/>
      <c r="D61" s="45"/>
      <c r="E61" s="70" t="s">
        <v>9</v>
      </c>
      <c r="F61" s="71" t="s">
        <v>9</v>
      </c>
      <c r="G61" s="1"/>
    </row>
    <row r="62" spans="1:8" ht="21.95" customHeight="1" x14ac:dyDescent="0.25">
      <c r="A62" s="69">
        <v>11</v>
      </c>
      <c r="B62" s="135" t="s">
        <v>127</v>
      </c>
      <c r="C62" s="51"/>
      <c r="D62" s="45"/>
      <c r="E62" s="70" t="s">
        <v>9</v>
      </c>
      <c r="F62" s="71" t="s">
        <v>9</v>
      </c>
      <c r="G62" s="1"/>
    </row>
    <row r="63" spans="1:8" ht="21.95" customHeight="1" x14ac:dyDescent="0.25">
      <c r="A63" s="69">
        <v>12</v>
      </c>
      <c r="B63" s="135" t="s">
        <v>64</v>
      </c>
      <c r="C63" s="51"/>
      <c r="D63" s="45"/>
      <c r="E63" s="70" t="s">
        <v>9</v>
      </c>
      <c r="F63" s="71" t="s">
        <v>9</v>
      </c>
      <c r="G63" s="1"/>
    </row>
    <row r="64" spans="1:8" ht="42.75" customHeight="1" x14ac:dyDescent="0.25">
      <c r="A64" s="69">
        <v>13</v>
      </c>
      <c r="B64" s="244" t="s">
        <v>65</v>
      </c>
      <c r="C64" s="245"/>
      <c r="D64" s="246"/>
      <c r="E64" s="70" t="s">
        <v>9</v>
      </c>
      <c r="F64" s="71" t="s">
        <v>9</v>
      </c>
      <c r="G64" s="1"/>
    </row>
    <row r="65" spans="1:7" ht="24" customHeight="1" x14ac:dyDescent="0.25">
      <c r="A65" s="69">
        <v>14</v>
      </c>
      <c r="B65" s="139" t="s">
        <v>66</v>
      </c>
      <c r="C65" s="137"/>
      <c r="D65" s="138"/>
      <c r="E65" s="70" t="s">
        <v>9</v>
      </c>
      <c r="F65" s="71" t="s">
        <v>9</v>
      </c>
      <c r="G65" s="1"/>
    </row>
    <row r="66" spans="1:7" ht="24" customHeight="1" x14ac:dyDescent="0.25">
      <c r="A66" s="69">
        <v>15</v>
      </c>
      <c r="B66" s="139" t="s">
        <v>67</v>
      </c>
      <c r="C66" s="137"/>
      <c r="D66" s="138"/>
      <c r="E66" s="70" t="s">
        <v>9</v>
      </c>
      <c r="F66" s="71" t="s">
        <v>9</v>
      </c>
      <c r="G66" s="1"/>
    </row>
    <row r="67" spans="1:7" ht="24" customHeight="1" x14ac:dyDescent="0.25">
      <c r="A67" s="69">
        <v>16</v>
      </c>
      <c r="B67" s="139" t="s">
        <v>69</v>
      </c>
      <c r="C67" s="137"/>
      <c r="D67" s="138"/>
      <c r="E67" s="70" t="s">
        <v>9</v>
      </c>
      <c r="F67" s="71" t="s">
        <v>9</v>
      </c>
      <c r="G67" s="1"/>
    </row>
    <row r="68" spans="1:7" ht="24" customHeight="1" x14ac:dyDescent="0.25">
      <c r="A68" s="69">
        <v>17</v>
      </c>
      <c r="B68" s="139" t="s">
        <v>70</v>
      </c>
      <c r="C68" s="137"/>
      <c r="D68" s="138"/>
      <c r="E68" s="70" t="s">
        <v>9</v>
      </c>
      <c r="F68" s="71" t="s">
        <v>9</v>
      </c>
      <c r="G68" s="1"/>
    </row>
    <row r="69" spans="1:7" ht="24" customHeight="1" x14ac:dyDescent="0.25">
      <c r="A69" s="69">
        <v>18</v>
      </c>
      <c r="B69" s="139" t="s">
        <v>71</v>
      </c>
      <c r="C69" s="137"/>
      <c r="D69" s="138"/>
      <c r="E69" s="70" t="s">
        <v>9</v>
      </c>
      <c r="F69" s="71" t="s">
        <v>9</v>
      </c>
      <c r="G69" s="1"/>
    </row>
    <row r="70" spans="1:7" ht="24" customHeight="1" x14ac:dyDescent="0.25">
      <c r="A70" s="69">
        <v>19</v>
      </c>
      <c r="B70" s="139" t="s">
        <v>72</v>
      </c>
      <c r="C70" s="137"/>
      <c r="D70" s="138"/>
      <c r="E70" s="70" t="s">
        <v>9</v>
      </c>
      <c r="F70" s="71" t="s">
        <v>9</v>
      </c>
      <c r="G70" s="1"/>
    </row>
    <row r="71" spans="1:7" ht="24" customHeight="1" x14ac:dyDescent="0.25">
      <c r="A71" s="69">
        <v>20</v>
      </c>
      <c r="B71" s="139" t="s">
        <v>73</v>
      </c>
      <c r="C71" s="137"/>
      <c r="D71" s="138"/>
      <c r="E71" s="70" t="s">
        <v>9</v>
      </c>
      <c r="F71" s="71" t="s">
        <v>9</v>
      </c>
      <c r="G71" s="1"/>
    </row>
    <row r="72" spans="1:7" ht="24" customHeight="1" x14ac:dyDescent="0.25">
      <c r="A72" s="69">
        <v>21</v>
      </c>
      <c r="B72" s="139" t="s">
        <v>74</v>
      </c>
      <c r="C72" s="137"/>
      <c r="D72" s="138"/>
      <c r="E72" s="70" t="s">
        <v>9</v>
      </c>
      <c r="F72" s="71" t="s">
        <v>9</v>
      </c>
      <c r="G72" s="1"/>
    </row>
    <row r="73" spans="1:7" ht="24" customHeight="1" x14ac:dyDescent="0.25">
      <c r="A73" s="69">
        <v>22</v>
      </c>
      <c r="B73" s="139" t="s">
        <v>75</v>
      </c>
      <c r="C73" s="137"/>
      <c r="D73" s="138"/>
      <c r="E73" s="70" t="s">
        <v>9</v>
      </c>
      <c r="F73" s="71" t="s">
        <v>9</v>
      </c>
      <c r="G73" s="1"/>
    </row>
    <row r="74" spans="1:7" ht="24" customHeight="1" x14ac:dyDescent="0.25">
      <c r="A74" s="69">
        <v>23</v>
      </c>
      <c r="B74" s="139" t="s">
        <v>80</v>
      </c>
      <c r="C74" s="137"/>
      <c r="D74" s="138"/>
      <c r="E74" s="70" t="s">
        <v>9</v>
      </c>
      <c r="F74" s="71" t="s">
        <v>9</v>
      </c>
      <c r="G74" s="1"/>
    </row>
    <row r="75" spans="1:7" ht="39" customHeight="1" x14ac:dyDescent="0.25">
      <c r="A75" s="69">
        <v>24</v>
      </c>
      <c r="B75" s="244" t="s">
        <v>68</v>
      </c>
      <c r="C75" s="245"/>
      <c r="D75" s="246"/>
      <c r="E75" s="70" t="s">
        <v>9</v>
      </c>
      <c r="F75" s="71" t="s">
        <v>9</v>
      </c>
      <c r="G75" s="1"/>
    </row>
    <row r="76" spans="1:7" ht="18.75" x14ac:dyDescent="0.25">
      <c r="A76" s="69">
        <v>25</v>
      </c>
      <c r="B76" s="136" t="s">
        <v>91</v>
      </c>
      <c r="C76" s="137"/>
      <c r="D76" s="138"/>
      <c r="E76" s="70" t="s">
        <v>9</v>
      </c>
      <c r="F76" s="71" t="s">
        <v>9</v>
      </c>
      <c r="G76" s="1"/>
    </row>
    <row r="77" spans="1:7" ht="18.75" x14ac:dyDescent="0.25">
      <c r="A77" s="69">
        <v>26</v>
      </c>
      <c r="B77" s="136" t="s">
        <v>152</v>
      </c>
      <c r="C77" s="137"/>
      <c r="D77" s="138"/>
      <c r="E77" s="70" t="s">
        <v>9</v>
      </c>
      <c r="F77" s="71" t="s">
        <v>9</v>
      </c>
      <c r="G77" s="1"/>
    </row>
    <row r="78" spans="1:7" ht="18.75" x14ac:dyDescent="0.25">
      <c r="A78" s="69">
        <v>27</v>
      </c>
      <c r="B78" s="136" t="s">
        <v>153</v>
      </c>
      <c r="C78" s="137"/>
      <c r="D78" s="138"/>
      <c r="E78" s="70" t="s">
        <v>9</v>
      </c>
      <c r="F78" s="71" t="s">
        <v>9</v>
      </c>
      <c r="G78" s="1"/>
    </row>
    <row r="79" spans="1:7" ht="18.75" x14ac:dyDescent="0.25">
      <c r="A79" s="69">
        <v>28</v>
      </c>
      <c r="B79" s="136" t="s">
        <v>154</v>
      </c>
      <c r="C79" s="137"/>
      <c r="D79" s="138"/>
      <c r="E79" s="70" t="s">
        <v>9</v>
      </c>
      <c r="F79" s="71" t="s">
        <v>9</v>
      </c>
      <c r="G79" s="1"/>
    </row>
    <row r="80" spans="1:7" ht="18.75" x14ac:dyDescent="0.25">
      <c r="A80" s="69">
        <v>29</v>
      </c>
      <c r="B80" s="136" t="s">
        <v>199</v>
      </c>
      <c r="C80" s="137"/>
      <c r="D80" s="138"/>
      <c r="E80" s="70" t="s">
        <v>9</v>
      </c>
      <c r="F80" s="71" t="s">
        <v>9</v>
      </c>
      <c r="G80" s="1"/>
    </row>
    <row r="81" spans="1:13" ht="18.75" x14ac:dyDescent="0.25">
      <c r="A81" s="69">
        <v>30</v>
      </c>
      <c r="B81" s="136" t="s">
        <v>155</v>
      </c>
      <c r="C81" s="137"/>
      <c r="D81" s="138"/>
      <c r="E81" s="70" t="s">
        <v>9</v>
      </c>
      <c r="F81" s="71" t="s">
        <v>9</v>
      </c>
      <c r="G81" s="1"/>
    </row>
    <row r="82" spans="1:13" ht="37.5" customHeight="1" x14ac:dyDescent="0.25">
      <c r="A82" s="69">
        <v>31</v>
      </c>
      <c r="B82" s="244" t="s">
        <v>92</v>
      </c>
      <c r="C82" s="245"/>
      <c r="D82" s="246"/>
      <c r="E82" s="99" t="s">
        <v>89</v>
      </c>
      <c r="F82" s="100" t="s">
        <v>89</v>
      </c>
      <c r="G82" s="1"/>
    </row>
    <row r="83" spans="1:13" ht="18.75" x14ac:dyDescent="0.25">
      <c r="A83" s="69"/>
      <c r="B83" s="96"/>
      <c r="C83" s="97"/>
      <c r="D83" s="98"/>
      <c r="E83" s="99"/>
      <c r="F83" s="100"/>
      <c r="G83" s="1"/>
    </row>
    <row r="84" spans="1:13" ht="21.95" customHeight="1" x14ac:dyDescent="0.25">
      <c r="A84" s="69" t="s">
        <v>50</v>
      </c>
      <c r="B84" s="38" t="s">
        <v>45</v>
      </c>
      <c r="C84" s="48"/>
      <c r="D84" s="42"/>
      <c r="E84" s="29"/>
      <c r="F84" s="30"/>
      <c r="G84" s="1"/>
    </row>
    <row r="85" spans="1:13" ht="21.95" customHeight="1" x14ac:dyDescent="0.25">
      <c r="A85" s="69">
        <v>1</v>
      </c>
      <c r="B85" s="39" t="s">
        <v>1</v>
      </c>
      <c r="C85" s="49"/>
      <c r="D85" s="43"/>
      <c r="E85" s="24">
        <v>70000</v>
      </c>
      <c r="F85" s="32">
        <f>E85*120%</f>
        <v>84000</v>
      </c>
      <c r="G85" s="1"/>
      <c r="M85" s="80"/>
    </row>
    <row r="86" spans="1:13" ht="21.95" customHeight="1" x14ac:dyDescent="0.25">
      <c r="A86" s="69">
        <v>2</v>
      </c>
      <c r="B86" s="39" t="s">
        <v>76</v>
      </c>
      <c r="C86" s="49"/>
      <c r="D86" s="43"/>
      <c r="E86" s="24">
        <v>25000</v>
      </c>
      <c r="F86" s="32">
        <f t="shared" ref="F86:F109" si="1">E86*120%</f>
        <v>30000</v>
      </c>
      <c r="G86" s="1"/>
      <c r="M86" s="80"/>
    </row>
    <row r="87" spans="1:13" ht="21.95" customHeight="1" x14ac:dyDescent="0.25">
      <c r="A87" s="69">
        <v>3</v>
      </c>
      <c r="B87" s="39" t="s">
        <v>0</v>
      </c>
      <c r="C87" s="49"/>
      <c r="D87" s="43"/>
      <c r="E87" s="36">
        <v>50000</v>
      </c>
      <c r="F87" s="32">
        <f t="shared" si="1"/>
        <v>60000</v>
      </c>
      <c r="G87" s="1"/>
      <c r="M87" s="107"/>
    </row>
    <row r="88" spans="1:13" ht="21.95" customHeight="1" x14ac:dyDescent="0.25">
      <c r="A88" s="69">
        <v>4</v>
      </c>
      <c r="B88" s="39" t="s">
        <v>11</v>
      </c>
      <c r="C88" s="50"/>
      <c r="D88" s="44"/>
      <c r="E88" s="109">
        <v>70000</v>
      </c>
      <c r="F88" s="32">
        <f t="shared" si="1"/>
        <v>84000</v>
      </c>
      <c r="G88" s="1"/>
      <c r="H88" s="1"/>
      <c r="M88" s="108"/>
    </row>
    <row r="89" spans="1:13" ht="21.95" customHeight="1" x14ac:dyDescent="0.25">
      <c r="A89" s="69">
        <v>5</v>
      </c>
      <c r="B89" s="54" t="s">
        <v>32</v>
      </c>
      <c r="C89" s="50"/>
      <c r="D89" s="44"/>
      <c r="E89" s="24">
        <v>30000</v>
      </c>
      <c r="F89" s="32">
        <f t="shared" si="1"/>
        <v>36000</v>
      </c>
      <c r="G89" s="1"/>
      <c r="H89" s="1"/>
      <c r="M89" s="80"/>
    </row>
    <row r="90" spans="1:13" ht="21.95" customHeight="1" x14ac:dyDescent="0.25">
      <c r="A90" s="69">
        <v>6</v>
      </c>
      <c r="B90" s="54" t="s">
        <v>77</v>
      </c>
      <c r="C90" s="50"/>
      <c r="D90" s="44"/>
      <c r="E90" s="24">
        <v>25000</v>
      </c>
      <c r="F90" s="32">
        <f t="shared" si="1"/>
        <v>30000</v>
      </c>
      <c r="G90" s="1"/>
      <c r="H90" s="1"/>
      <c r="M90" s="80"/>
    </row>
    <row r="91" spans="1:13" ht="21.95" customHeight="1" x14ac:dyDescent="0.25">
      <c r="A91" s="69">
        <v>7</v>
      </c>
      <c r="B91" s="54" t="s">
        <v>78</v>
      </c>
      <c r="C91" s="50"/>
      <c r="D91" s="44"/>
      <c r="E91" s="24">
        <v>10000</v>
      </c>
      <c r="F91" s="32">
        <f t="shared" si="1"/>
        <v>12000</v>
      </c>
      <c r="G91" s="1"/>
      <c r="H91" s="1"/>
      <c r="M91" s="80"/>
    </row>
    <row r="92" spans="1:13" ht="21.95" customHeight="1" x14ac:dyDescent="0.25">
      <c r="A92" s="69">
        <v>8</v>
      </c>
      <c r="B92" s="54" t="s">
        <v>81</v>
      </c>
      <c r="C92" s="50"/>
      <c r="D92" s="44"/>
      <c r="E92" s="24">
        <v>85000</v>
      </c>
      <c r="F92" s="32">
        <f t="shared" si="1"/>
        <v>102000</v>
      </c>
      <c r="G92" s="1"/>
      <c r="H92" s="1"/>
      <c r="M92" s="80"/>
    </row>
    <row r="93" spans="1:13" ht="21.95" customHeight="1" x14ac:dyDescent="0.25">
      <c r="A93" s="69">
        <v>9</v>
      </c>
      <c r="B93" s="54" t="s">
        <v>98</v>
      </c>
      <c r="C93" s="50"/>
      <c r="D93" s="44"/>
      <c r="E93" s="24">
        <v>70000</v>
      </c>
      <c r="F93" s="32">
        <f t="shared" si="1"/>
        <v>84000</v>
      </c>
      <c r="G93" s="1"/>
      <c r="H93" s="1"/>
      <c r="M93" s="80"/>
    </row>
    <row r="94" spans="1:13" ht="21.95" customHeight="1" x14ac:dyDescent="0.25">
      <c r="A94" s="69">
        <v>10</v>
      </c>
      <c r="B94" s="54" t="s">
        <v>82</v>
      </c>
      <c r="C94" s="50"/>
      <c r="D94" s="44"/>
      <c r="E94" s="24">
        <v>80000</v>
      </c>
      <c r="F94" s="32">
        <f t="shared" si="1"/>
        <v>96000</v>
      </c>
      <c r="G94" s="1"/>
      <c r="H94" s="1"/>
      <c r="M94" s="80"/>
    </row>
    <row r="95" spans="1:13" ht="21.95" customHeight="1" x14ac:dyDescent="0.25">
      <c r="A95" s="69">
        <v>11</v>
      </c>
      <c r="B95" s="54" t="s">
        <v>83</v>
      </c>
      <c r="C95" s="50"/>
      <c r="D95" s="44"/>
      <c r="E95" s="24">
        <v>50000</v>
      </c>
      <c r="F95" s="32">
        <f t="shared" si="1"/>
        <v>60000</v>
      </c>
      <c r="G95" s="1"/>
      <c r="H95" s="1"/>
      <c r="M95" s="80"/>
    </row>
    <row r="96" spans="1:13" ht="21.95" customHeight="1" x14ac:dyDescent="0.25">
      <c r="A96" s="69">
        <v>12</v>
      </c>
      <c r="B96" s="54" t="s">
        <v>79</v>
      </c>
      <c r="C96" s="50"/>
      <c r="D96" s="44"/>
      <c r="E96" s="24">
        <v>60000</v>
      </c>
      <c r="F96" s="32">
        <f t="shared" si="1"/>
        <v>72000</v>
      </c>
      <c r="G96" s="1"/>
      <c r="H96" s="1"/>
      <c r="M96" s="80"/>
    </row>
    <row r="97" spans="1:13" ht="21.95" customHeight="1" x14ac:dyDescent="0.25">
      <c r="A97" s="69">
        <v>13</v>
      </c>
      <c r="B97" s="252" t="s">
        <v>84</v>
      </c>
      <c r="C97" s="253"/>
      <c r="D97" s="44"/>
      <c r="E97" s="24">
        <v>5000</v>
      </c>
      <c r="F97" s="32">
        <f t="shared" si="1"/>
        <v>6000</v>
      </c>
      <c r="G97" s="1"/>
      <c r="H97" s="1"/>
      <c r="M97" s="80"/>
    </row>
    <row r="98" spans="1:13" ht="21.95" customHeight="1" x14ac:dyDescent="0.25">
      <c r="A98" s="69">
        <v>14</v>
      </c>
      <c r="B98" s="74" t="s">
        <v>86</v>
      </c>
      <c r="C98" s="75"/>
      <c r="D98" s="44"/>
      <c r="E98" s="24">
        <v>90000</v>
      </c>
      <c r="F98" s="32">
        <f t="shared" si="1"/>
        <v>108000</v>
      </c>
      <c r="G98" s="1"/>
      <c r="J98" s="1"/>
      <c r="M98" s="80"/>
    </row>
    <row r="99" spans="1:13" ht="21.95" customHeight="1" x14ac:dyDescent="0.25">
      <c r="A99" s="69">
        <v>15</v>
      </c>
      <c r="B99" s="74" t="s">
        <v>87</v>
      </c>
      <c r="C99" s="75"/>
      <c r="D99" s="44"/>
      <c r="E99" s="24">
        <v>50000</v>
      </c>
      <c r="F99" s="32">
        <f t="shared" si="1"/>
        <v>60000</v>
      </c>
      <c r="G99" s="1"/>
      <c r="J99" s="1"/>
      <c r="M99" s="80"/>
    </row>
    <row r="100" spans="1:13" ht="21.95" customHeight="1" x14ac:dyDescent="0.25">
      <c r="A100" s="69">
        <v>16</v>
      </c>
      <c r="B100" s="74" t="s">
        <v>85</v>
      </c>
      <c r="C100" s="75"/>
      <c r="D100" s="44"/>
      <c r="E100" s="24">
        <v>90000</v>
      </c>
      <c r="F100" s="32">
        <f t="shared" si="1"/>
        <v>108000</v>
      </c>
      <c r="G100" s="1"/>
      <c r="J100" s="1"/>
      <c r="M100" s="80"/>
    </row>
    <row r="101" spans="1:13" ht="21.95" customHeight="1" x14ac:dyDescent="0.25">
      <c r="A101" s="69">
        <v>17</v>
      </c>
      <c r="B101" s="252" t="s">
        <v>93</v>
      </c>
      <c r="C101" s="253"/>
      <c r="D101" s="254"/>
      <c r="E101" s="24">
        <v>120000</v>
      </c>
      <c r="F101" s="32">
        <f t="shared" si="1"/>
        <v>144000</v>
      </c>
      <c r="G101" s="1"/>
      <c r="J101" s="1"/>
      <c r="M101" s="80"/>
    </row>
    <row r="102" spans="1:13" ht="21.95" customHeight="1" x14ac:dyDescent="0.25">
      <c r="A102" s="69">
        <v>18</v>
      </c>
      <c r="B102" s="74" t="s">
        <v>97</v>
      </c>
      <c r="C102" s="75"/>
      <c r="D102" s="78"/>
      <c r="E102" s="24">
        <v>180000</v>
      </c>
      <c r="F102" s="32">
        <f t="shared" si="1"/>
        <v>216000</v>
      </c>
      <c r="G102" s="1"/>
      <c r="J102" s="1"/>
      <c r="M102" s="80"/>
    </row>
    <row r="103" spans="1:13" ht="21.95" customHeight="1" x14ac:dyDescent="0.2">
      <c r="A103" s="69">
        <v>19</v>
      </c>
      <c r="B103" s="252" t="s">
        <v>90</v>
      </c>
      <c r="C103" s="253"/>
      <c r="D103" s="254"/>
      <c r="E103" s="24">
        <v>25000</v>
      </c>
      <c r="F103" s="32">
        <f t="shared" si="1"/>
        <v>30000</v>
      </c>
      <c r="G103" s="1"/>
      <c r="J103" s="101"/>
      <c r="M103" s="80"/>
    </row>
    <row r="104" spans="1:13" ht="21.95" customHeight="1" x14ac:dyDescent="0.25">
      <c r="A104" s="69">
        <v>20</v>
      </c>
      <c r="B104" s="74" t="s">
        <v>99</v>
      </c>
      <c r="C104" s="75"/>
      <c r="D104" s="78"/>
      <c r="E104" s="24">
        <v>50000</v>
      </c>
      <c r="F104" s="32">
        <f t="shared" si="1"/>
        <v>60000</v>
      </c>
      <c r="G104" s="1"/>
      <c r="J104" s="1"/>
      <c r="M104" s="80"/>
    </row>
    <row r="105" spans="1:13" ht="21.95" customHeight="1" x14ac:dyDescent="0.25">
      <c r="A105" s="69">
        <v>21</v>
      </c>
      <c r="B105" s="252" t="s">
        <v>100</v>
      </c>
      <c r="C105" s="253"/>
      <c r="D105" s="254"/>
      <c r="E105" s="24">
        <v>35000</v>
      </c>
      <c r="F105" s="32">
        <f t="shared" si="1"/>
        <v>42000</v>
      </c>
      <c r="G105" s="1"/>
      <c r="J105" s="1"/>
      <c r="M105" s="80"/>
    </row>
    <row r="106" spans="1:13" ht="21.95" customHeight="1" x14ac:dyDescent="0.25">
      <c r="A106" s="69">
        <v>22</v>
      </c>
      <c r="B106" s="252" t="s">
        <v>197</v>
      </c>
      <c r="C106" s="253"/>
      <c r="D106" s="254"/>
      <c r="E106" s="24">
        <v>600000</v>
      </c>
      <c r="F106" s="32">
        <f t="shared" si="1"/>
        <v>720000</v>
      </c>
      <c r="G106" s="1"/>
      <c r="J106" s="1"/>
      <c r="M106" s="80"/>
    </row>
    <row r="107" spans="1:13" ht="21.95" customHeight="1" x14ac:dyDescent="0.25">
      <c r="A107" s="69">
        <v>23</v>
      </c>
      <c r="B107" s="74" t="s">
        <v>183</v>
      </c>
      <c r="C107" s="75"/>
      <c r="D107" s="78"/>
      <c r="E107" s="24">
        <v>30000</v>
      </c>
      <c r="F107" s="32">
        <f t="shared" si="1"/>
        <v>36000</v>
      </c>
      <c r="G107" s="1"/>
      <c r="J107" s="1"/>
      <c r="M107" s="80"/>
    </row>
    <row r="108" spans="1:13" ht="21.95" customHeight="1" x14ac:dyDescent="0.25">
      <c r="A108" s="69">
        <v>24</v>
      </c>
      <c r="B108" s="39" t="s">
        <v>12</v>
      </c>
      <c r="C108" s="49"/>
      <c r="D108" s="43"/>
      <c r="E108" s="24">
        <f>390*600</f>
        <v>234000</v>
      </c>
      <c r="F108" s="32">
        <f t="shared" si="1"/>
        <v>280800</v>
      </c>
      <c r="G108" s="1"/>
      <c r="J108" s="1"/>
      <c r="M108" s="80"/>
    </row>
    <row r="109" spans="1:13" ht="21.95" customHeight="1" x14ac:dyDescent="0.25">
      <c r="A109" s="69">
        <v>25</v>
      </c>
      <c r="B109" s="39" t="s">
        <v>102</v>
      </c>
      <c r="C109" s="49"/>
      <c r="D109" s="43"/>
      <c r="E109" s="82">
        <v>90000</v>
      </c>
      <c r="F109" s="82">
        <f t="shared" si="1"/>
        <v>108000</v>
      </c>
      <c r="G109" s="1"/>
      <c r="H109" s="1"/>
      <c r="M109" s="79"/>
    </row>
    <row r="110" spans="1:13" ht="21.95" customHeight="1" x14ac:dyDescent="0.25">
      <c r="A110" s="3">
        <v>1</v>
      </c>
      <c r="B110" s="40" t="s">
        <v>103</v>
      </c>
      <c r="C110" s="51"/>
      <c r="D110" s="45"/>
      <c r="E110" s="70" t="s">
        <v>9</v>
      </c>
      <c r="F110" s="71" t="s">
        <v>9</v>
      </c>
      <c r="G110" s="1"/>
      <c r="H110" s="1"/>
      <c r="M110" s="79"/>
    </row>
    <row r="111" spans="1:13" ht="21.95" customHeight="1" x14ac:dyDescent="0.25">
      <c r="A111" s="3">
        <v>2</v>
      </c>
      <c r="B111" s="40" t="s">
        <v>156</v>
      </c>
      <c r="C111" s="51"/>
      <c r="D111" s="45"/>
      <c r="E111" s="70" t="s">
        <v>9</v>
      </c>
      <c r="F111" s="71" t="s">
        <v>9</v>
      </c>
      <c r="G111" s="1"/>
      <c r="H111" s="1"/>
      <c r="M111" s="79"/>
    </row>
    <row r="112" spans="1:13" ht="21.95" customHeight="1" x14ac:dyDescent="0.25">
      <c r="A112" s="3">
        <v>3</v>
      </c>
      <c r="B112" s="40" t="s">
        <v>189</v>
      </c>
      <c r="C112" s="51"/>
      <c r="D112" s="45"/>
      <c r="E112" s="70"/>
      <c r="F112" s="71"/>
      <c r="G112" s="1"/>
      <c r="H112" s="1"/>
      <c r="M112" s="79"/>
    </row>
    <row r="113" spans="1:13" ht="21.95" customHeight="1" x14ac:dyDescent="0.25">
      <c r="A113" s="3">
        <v>4</v>
      </c>
      <c r="B113" s="40" t="s">
        <v>104</v>
      </c>
      <c r="C113" s="51"/>
      <c r="D113" s="45"/>
      <c r="E113" s="70" t="s">
        <v>9</v>
      </c>
      <c r="F113" s="71" t="s">
        <v>9</v>
      </c>
      <c r="G113" s="1"/>
      <c r="H113" s="1"/>
      <c r="M113" s="79"/>
    </row>
    <row r="114" spans="1:13" ht="21.95" customHeight="1" x14ac:dyDescent="0.25">
      <c r="A114" s="3">
        <v>5</v>
      </c>
      <c r="B114" s="40" t="s">
        <v>105</v>
      </c>
      <c r="C114" s="51"/>
      <c r="D114" s="45"/>
      <c r="E114" s="70" t="s">
        <v>9</v>
      </c>
      <c r="F114" s="71" t="s">
        <v>9</v>
      </c>
      <c r="G114" s="1"/>
      <c r="H114" s="1"/>
      <c r="M114" s="79"/>
    </row>
    <row r="115" spans="1:13" ht="21.95" customHeight="1" x14ac:dyDescent="0.25">
      <c r="A115" s="3">
        <v>6</v>
      </c>
      <c r="B115" s="40" t="s">
        <v>106</v>
      </c>
      <c r="C115" s="51"/>
      <c r="D115" s="45"/>
      <c r="E115" s="70" t="s">
        <v>9</v>
      </c>
      <c r="F115" s="71" t="s">
        <v>9</v>
      </c>
      <c r="G115" s="1"/>
      <c r="H115" s="1"/>
      <c r="M115" s="79"/>
    </row>
    <row r="116" spans="1:13" ht="21.95" customHeight="1" x14ac:dyDescent="0.25">
      <c r="A116" s="3">
        <v>7</v>
      </c>
      <c r="B116" s="40" t="s">
        <v>157</v>
      </c>
      <c r="C116" s="51"/>
      <c r="D116" s="45"/>
      <c r="E116" s="70" t="s">
        <v>9</v>
      </c>
      <c r="F116" s="71" t="s">
        <v>9</v>
      </c>
      <c r="G116" s="1"/>
      <c r="H116" s="1"/>
      <c r="M116" s="79"/>
    </row>
    <row r="117" spans="1:13" ht="21.95" customHeight="1" x14ac:dyDescent="0.25">
      <c r="A117" s="3">
        <v>8</v>
      </c>
      <c r="B117" s="40" t="s">
        <v>107</v>
      </c>
      <c r="C117" s="51"/>
      <c r="D117" s="45"/>
      <c r="E117" s="70" t="s">
        <v>9</v>
      </c>
      <c r="F117" s="71" t="s">
        <v>9</v>
      </c>
      <c r="G117" s="1"/>
      <c r="H117" s="1"/>
      <c r="M117" s="79"/>
    </row>
    <row r="118" spans="1:13" ht="21.95" customHeight="1" x14ac:dyDescent="0.25">
      <c r="A118" s="3">
        <v>9</v>
      </c>
      <c r="B118" s="40" t="s">
        <v>108</v>
      </c>
      <c r="C118" s="51"/>
      <c r="D118" s="45"/>
      <c r="E118" s="70" t="s">
        <v>9</v>
      </c>
      <c r="F118" s="71" t="s">
        <v>9</v>
      </c>
      <c r="G118" s="1"/>
      <c r="H118" s="1"/>
      <c r="M118" s="79"/>
    </row>
    <row r="119" spans="1:13" ht="21.95" customHeight="1" x14ac:dyDescent="0.25">
      <c r="A119" s="3">
        <v>10</v>
      </c>
      <c r="B119" s="40" t="s">
        <v>158</v>
      </c>
      <c r="C119" s="51"/>
      <c r="D119" s="45"/>
      <c r="E119" s="70" t="s">
        <v>9</v>
      </c>
      <c r="F119" s="71" t="s">
        <v>9</v>
      </c>
      <c r="G119" s="1"/>
      <c r="H119" s="1"/>
      <c r="M119" s="79"/>
    </row>
    <row r="120" spans="1:13" ht="37.5" customHeight="1" x14ac:dyDescent="0.25">
      <c r="A120" s="3">
        <v>11</v>
      </c>
      <c r="B120" s="249" t="s">
        <v>159</v>
      </c>
      <c r="C120" s="250"/>
      <c r="D120" s="251"/>
      <c r="E120" s="70" t="s">
        <v>9</v>
      </c>
      <c r="F120" s="71" t="s">
        <v>9</v>
      </c>
      <c r="G120" s="1"/>
      <c r="H120" s="1"/>
      <c r="M120" s="79"/>
    </row>
    <row r="121" spans="1:13" s="86" customFormat="1" ht="18.75" x14ac:dyDescent="0.25">
      <c r="A121" s="3">
        <v>12</v>
      </c>
      <c r="B121" s="40" t="s">
        <v>160</v>
      </c>
      <c r="C121" s="87"/>
      <c r="D121" s="88"/>
      <c r="E121" s="70" t="s">
        <v>9</v>
      </c>
      <c r="F121" s="71" t="s">
        <v>9</v>
      </c>
      <c r="I121" s="89"/>
      <c r="J121" s="89"/>
      <c r="M121" s="79"/>
    </row>
    <row r="122" spans="1:13" s="86" customFormat="1" ht="41.25" customHeight="1" x14ac:dyDescent="0.25">
      <c r="A122" s="3">
        <v>13</v>
      </c>
      <c r="B122" s="249" t="s">
        <v>161</v>
      </c>
      <c r="C122" s="250"/>
      <c r="D122" s="251"/>
      <c r="E122" s="70" t="s">
        <v>9</v>
      </c>
      <c r="F122" s="71" t="s">
        <v>9</v>
      </c>
      <c r="I122" s="89"/>
      <c r="J122" s="89"/>
      <c r="M122" s="79"/>
    </row>
    <row r="123" spans="1:13" s="90" customFormat="1" ht="18.75" x14ac:dyDescent="0.25">
      <c r="A123" s="3">
        <v>14</v>
      </c>
      <c r="B123" s="40" t="s">
        <v>162</v>
      </c>
      <c r="C123" s="91"/>
      <c r="D123" s="92"/>
      <c r="E123" s="70" t="s">
        <v>9</v>
      </c>
      <c r="F123" s="71" t="s">
        <v>9</v>
      </c>
      <c r="I123" s="93"/>
      <c r="J123" s="93"/>
      <c r="M123" s="94"/>
    </row>
    <row r="124" spans="1:13" s="90" customFormat="1" ht="18.75" x14ac:dyDescent="0.25">
      <c r="A124" s="3">
        <v>15</v>
      </c>
      <c r="B124" s="40" t="s">
        <v>163</v>
      </c>
      <c r="C124" s="91"/>
      <c r="D124" s="92"/>
      <c r="E124" s="70" t="s">
        <v>9</v>
      </c>
      <c r="F124" s="71" t="s">
        <v>9</v>
      </c>
      <c r="I124" s="93"/>
      <c r="J124" s="93"/>
      <c r="M124" s="94"/>
    </row>
    <row r="125" spans="1:13" s="90" customFormat="1" ht="18.75" x14ac:dyDescent="0.25">
      <c r="A125" s="3">
        <v>16</v>
      </c>
      <c r="B125" s="40" t="s">
        <v>164</v>
      </c>
      <c r="C125" s="91"/>
      <c r="D125" s="92"/>
      <c r="E125" s="70" t="s">
        <v>9</v>
      </c>
      <c r="F125" s="71" t="s">
        <v>9</v>
      </c>
      <c r="I125" s="93"/>
      <c r="J125" s="93"/>
      <c r="M125" s="94"/>
    </row>
    <row r="126" spans="1:13" s="86" customFormat="1" ht="21.95" customHeight="1" x14ac:dyDescent="0.25">
      <c r="A126" s="3">
        <v>17</v>
      </c>
      <c r="B126" s="40" t="s">
        <v>110</v>
      </c>
      <c r="C126" s="51"/>
      <c r="D126" s="45"/>
      <c r="E126" s="70" t="s">
        <v>9</v>
      </c>
      <c r="F126" s="71" t="s">
        <v>9</v>
      </c>
      <c r="I126" s="89"/>
      <c r="J126" s="89"/>
      <c r="M126" s="79"/>
    </row>
    <row r="127" spans="1:13" s="86" customFormat="1" ht="42.75" customHeight="1" x14ac:dyDescent="0.25">
      <c r="A127" s="3">
        <v>18</v>
      </c>
      <c r="B127" s="249" t="s">
        <v>166</v>
      </c>
      <c r="C127" s="250"/>
      <c r="D127" s="251"/>
      <c r="E127" s="70" t="s">
        <v>9</v>
      </c>
      <c r="F127" s="71" t="s">
        <v>9</v>
      </c>
      <c r="I127" s="89"/>
      <c r="J127" s="89"/>
      <c r="M127" s="79"/>
    </row>
    <row r="128" spans="1:13" s="90" customFormat="1" ht="18.75" x14ac:dyDescent="0.25">
      <c r="A128" s="3">
        <v>19</v>
      </c>
      <c r="B128" s="40" t="s">
        <v>167</v>
      </c>
      <c r="C128" s="91"/>
      <c r="D128" s="92"/>
      <c r="E128" s="70" t="s">
        <v>9</v>
      </c>
      <c r="F128" s="71" t="s">
        <v>9</v>
      </c>
      <c r="I128" s="93"/>
      <c r="J128" s="93"/>
      <c r="M128" s="94"/>
    </row>
    <row r="129" spans="1:13" s="90" customFormat="1" ht="18.75" x14ac:dyDescent="0.25">
      <c r="A129" s="3">
        <v>20</v>
      </c>
      <c r="B129" s="40" t="s">
        <v>168</v>
      </c>
      <c r="C129" s="91"/>
      <c r="D129" s="92"/>
      <c r="E129" s="70" t="s">
        <v>9</v>
      </c>
      <c r="F129" s="71" t="s">
        <v>9</v>
      </c>
      <c r="I129" s="93"/>
      <c r="J129" s="93"/>
      <c r="M129" s="94"/>
    </row>
    <row r="130" spans="1:13" s="90" customFormat="1" ht="18.75" x14ac:dyDescent="0.25">
      <c r="A130" s="3">
        <v>21</v>
      </c>
      <c r="B130" s="40" t="s">
        <v>169</v>
      </c>
      <c r="C130" s="91"/>
      <c r="D130" s="92"/>
      <c r="E130" s="70" t="s">
        <v>9</v>
      </c>
      <c r="F130" s="71" t="s">
        <v>9</v>
      </c>
      <c r="I130" s="93"/>
      <c r="J130" s="93"/>
      <c r="M130" s="94"/>
    </row>
    <row r="131" spans="1:13" s="90" customFormat="1" ht="18.75" x14ac:dyDescent="0.25">
      <c r="A131" s="3">
        <v>22</v>
      </c>
      <c r="B131" s="40" t="s">
        <v>170</v>
      </c>
      <c r="C131" s="91"/>
      <c r="D131" s="92"/>
      <c r="E131" s="70" t="s">
        <v>9</v>
      </c>
      <c r="F131" s="71" t="s">
        <v>9</v>
      </c>
      <c r="I131" s="93"/>
      <c r="J131" s="93"/>
      <c r="M131" s="94"/>
    </row>
    <row r="132" spans="1:13" ht="21.95" customHeight="1" x14ac:dyDescent="0.25">
      <c r="A132" s="3">
        <v>23</v>
      </c>
      <c r="B132" s="40" t="s">
        <v>111</v>
      </c>
      <c r="C132" s="51"/>
      <c r="D132" s="45"/>
      <c r="E132" s="70" t="s">
        <v>9</v>
      </c>
      <c r="F132" s="71" t="s">
        <v>9</v>
      </c>
      <c r="G132" s="1"/>
      <c r="H132" s="1"/>
      <c r="M132" s="79"/>
    </row>
    <row r="133" spans="1:13" ht="21.95" customHeight="1" x14ac:dyDescent="0.25">
      <c r="A133" s="3">
        <v>24</v>
      </c>
      <c r="B133" s="40" t="s">
        <v>171</v>
      </c>
      <c r="C133" s="51"/>
      <c r="D133" s="45"/>
      <c r="E133" s="70" t="s">
        <v>9</v>
      </c>
      <c r="F133" s="71" t="s">
        <v>9</v>
      </c>
      <c r="G133" s="1"/>
      <c r="H133" s="1"/>
      <c r="M133" s="79"/>
    </row>
    <row r="134" spans="1:13" ht="21.95" customHeight="1" x14ac:dyDescent="0.25">
      <c r="A134" s="3">
        <v>25</v>
      </c>
      <c r="B134" s="40" t="s">
        <v>112</v>
      </c>
      <c r="C134" s="51"/>
      <c r="D134" s="45"/>
      <c r="E134" s="70" t="s">
        <v>9</v>
      </c>
      <c r="F134" s="71" t="s">
        <v>9</v>
      </c>
      <c r="G134" s="1"/>
      <c r="H134" s="1"/>
      <c r="M134" s="79"/>
    </row>
    <row r="135" spans="1:13" ht="21.95" customHeight="1" x14ac:dyDescent="0.25">
      <c r="A135" s="3">
        <v>26</v>
      </c>
      <c r="B135" s="40" t="s">
        <v>113</v>
      </c>
      <c r="C135" s="51"/>
      <c r="D135" s="45"/>
      <c r="E135" s="70" t="s">
        <v>9</v>
      </c>
      <c r="F135" s="71" t="s">
        <v>9</v>
      </c>
      <c r="G135" s="1"/>
      <c r="H135" s="1"/>
      <c r="M135" s="79"/>
    </row>
    <row r="136" spans="1:13" ht="21.95" customHeight="1" x14ac:dyDescent="0.25">
      <c r="A136" s="3">
        <v>27</v>
      </c>
      <c r="B136" s="40" t="s">
        <v>172</v>
      </c>
      <c r="C136" s="51"/>
      <c r="D136" s="45"/>
      <c r="E136" s="70" t="s">
        <v>9</v>
      </c>
      <c r="F136" s="71" t="s">
        <v>9</v>
      </c>
      <c r="G136" s="1"/>
      <c r="H136" s="1"/>
      <c r="M136" s="79"/>
    </row>
    <row r="137" spans="1:13" ht="21.95" customHeight="1" x14ac:dyDescent="0.25">
      <c r="A137" s="3">
        <v>28</v>
      </c>
      <c r="B137" s="40" t="s">
        <v>173</v>
      </c>
      <c r="C137" s="51"/>
      <c r="D137" s="45"/>
      <c r="E137" s="70" t="s">
        <v>9</v>
      </c>
      <c r="F137" s="71" t="s">
        <v>9</v>
      </c>
      <c r="G137" s="1"/>
      <c r="H137" s="1"/>
      <c r="M137" s="79"/>
    </row>
    <row r="138" spans="1:13" ht="21.95" customHeight="1" x14ac:dyDescent="0.25">
      <c r="A138" s="3">
        <v>29</v>
      </c>
      <c r="B138" s="40" t="s">
        <v>114</v>
      </c>
      <c r="C138" s="51"/>
      <c r="D138" s="45"/>
      <c r="E138" s="70" t="s">
        <v>9</v>
      </c>
      <c r="F138" s="71" t="s">
        <v>9</v>
      </c>
      <c r="G138" s="1"/>
      <c r="H138" s="1"/>
      <c r="M138" s="79"/>
    </row>
    <row r="139" spans="1:13" ht="21.95" customHeight="1" x14ac:dyDescent="0.25">
      <c r="A139" s="3">
        <v>30</v>
      </c>
      <c r="B139" s="40" t="s">
        <v>174</v>
      </c>
      <c r="C139" s="51"/>
      <c r="D139" s="45"/>
      <c r="E139" s="70" t="s">
        <v>9</v>
      </c>
      <c r="F139" s="71" t="s">
        <v>9</v>
      </c>
      <c r="G139" s="1"/>
      <c r="H139" s="1"/>
      <c r="M139" s="79"/>
    </row>
    <row r="140" spans="1:13" ht="21.95" customHeight="1" x14ac:dyDescent="0.25">
      <c r="A140" s="3">
        <v>31</v>
      </c>
      <c r="B140" s="40" t="s">
        <v>115</v>
      </c>
      <c r="C140" s="51"/>
      <c r="D140" s="45"/>
      <c r="E140" s="70" t="s">
        <v>9</v>
      </c>
      <c r="F140" s="71" t="s">
        <v>9</v>
      </c>
      <c r="G140" s="1"/>
      <c r="H140" s="1"/>
      <c r="M140" s="79"/>
    </row>
    <row r="141" spans="1:13" ht="21.95" customHeight="1" x14ac:dyDescent="0.25">
      <c r="A141" s="3">
        <v>32</v>
      </c>
      <c r="B141" s="40" t="s">
        <v>175</v>
      </c>
      <c r="C141" s="51"/>
      <c r="D141" s="45"/>
      <c r="E141" s="70" t="s">
        <v>9</v>
      </c>
      <c r="F141" s="71" t="s">
        <v>9</v>
      </c>
      <c r="G141" s="1"/>
      <c r="H141" s="1"/>
      <c r="M141" s="79"/>
    </row>
    <row r="142" spans="1:13" ht="21.95" customHeight="1" x14ac:dyDescent="0.25">
      <c r="A142" s="3">
        <v>33</v>
      </c>
      <c r="B142" s="40" t="s">
        <v>176</v>
      </c>
      <c r="C142" s="51"/>
      <c r="D142" s="45"/>
      <c r="E142" s="70" t="s">
        <v>9</v>
      </c>
      <c r="F142" s="71" t="s">
        <v>9</v>
      </c>
      <c r="G142" s="1"/>
      <c r="H142" s="1"/>
      <c r="M142" s="79"/>
    </row>
    <row r="143" spans="1:13" ht="21.95" customHeight="1" x14ac:dyDescent="0.25">
      <c r="A143" s="3">
        <v>34</v>
      </c>
      <c r="B143" s="40" t="s">
        <v>116</v>
      </c>
      <c r="C143" s="51"/>
      <c r="D143" s="45"/>
      <c r="E143" s="70" t="s">
        <v>9</v>
      </c>
      <c r="F143" s="71" t="s">
        <v>9</v>
      </c>
      <c r="G143" s="1"/>
      <c r="H143" s="1"/>
      <c r="M143" s="79"/>
    </row>
    <row r="144" spans="1:13" ht="21.95" customHeight="1" x14ac:dyDescent="0.25">
      <c r="A144" s="3">
        <v>35</v>
      </c>
      <c r="B144" s="40" t="s">
        <v>177</v>
      </c>
      <c r="C144" s="51"/>
      <c r="D144" s="45"/>
      <c r="E144" s="70" t="s">
        <v>9</v>
      </c>
      <c r="F144" s="71" t="s">
        <v>9</v>
      </c>
      <c r="G144" s="1"/>
      <c r="H144" s="1"/>
      <c r="M144" s="79"/>
    </row>
    <row r="145" spans="1:13" ht="21.95" customHeight="1" x14ac:dyDescent="0.25">
      <c r="A145" s="3">
        <v>36</v>
      </c>
      <c r="B145" s="40" t="s">
        <v>178</v>
      </c>
      <c r="C145" s="51"/>
      <c r="D145" s="45"/>
      <c r="E145" s="70" t="s">
        <v>9</v>
      </c>
      <c r="F145" s="71" t="s">
        <v>9</v>
      </c>
      <c r="G145" s="1"/>
      <c r="H145" s="1"/>
      <c r="M145" s="79"/>
    </row>
    <row r="146" spans="1:13" ht="21.95" customHeight="1" x14ac:dyDescent="0.25">
      <c r="A146" s="3">
        <v>37</v>
      </c>
      <c r="B146" s="40" t="s">
        <v>179</v>
      </c>
      <c r="C146" s="51"/>
      <c r="D146" s="45"/>
      <c r="E146" s="70" t="s">
        <v>9</v>
      </c>
      <c r="F146" s="71" t="s">
        <v>9</v>
      </c>
      <c r="G146" s="1"/>
      <c r="H146" s="1"/>
      <c r="M146" s="79"/>
    </row>
    <row r="147" spans="1:13" ht="21.95" customHeight="1" x14ac:dyDescent="0.25">
      <c r="A147" s="3">
        <v>38</v>
      </c>
      <c r="B147" s="40" t="s">
        <v>180</v>
      </c>
      <c r="C147" s="51"/>
      <c r="D147" s="45"/>
      <c r="E147" s="70" t="s">
        <v>9</v>
      </c>
      <c r="F147" s="71" t="s">
        <v>9</v>
      </c>
      <c r="G147" s="1"/>
      <c r="H147" s="1"/>
      <c r="M147" s="79"/>
    </row>
    <row r="148" spans="1:13" ht="21.95" customHeight="1" x14ac:dyDescent="0.25">
      <c r="A148" s="3">
        <v>39</v>
      </c>
      <c r="B148" s="40" t="s">
        <v>181</v>
      </c>
      <c r="C148" s="51"/>
      <c r="D148" s="45"/>
      <c r="E148" s="70" t="s">
        <v>9</v>
      </c>
      <c r="F148" s="71" t="s">
        <v>9</v>
      </c>
      <c r="G148" s="1"/>
      <c r="H148" s="1"/>
      <c r="M148" s="79"/>
    </row>
    <row r="149" spans="1:13" ht="21.95" customHeight="1" x14ac:dyDescent="0.25">
      <c r="A149" s="3">
        <v>40</v>
      </c>
      <c r="B149" s="40" t="s">
        <v>182</v>
      </c>
      <c r="C149" s="51"/>
      <c r="D149" s="45"/>
      <c r="E149" s="70" t="s">
        <v>9</v>
      </c>
      <c r="F149" s="71" t="s">
        <v>9</v>
      </c>
      <c r="G149" s="1"/>
      <c r="H149" s="1"/>
      <c r="M149" s="79"/>
    </row>
    <row r="150" spans="1:13" ht="21.95" customHeight="1" x14ac:dyDescent="0.25">
      <c r="A150" s="3">
        <v>41</v>
      </c>
      <c r="B150" s="40" t="s">
        <v>117</v>
      </c>
      <c r="C150" s="51"/>
      <c r="D150" s="45"/>
      <c r="E150" s="70" t="s">
        <v>9</v>
      </c>
      <c r="F150" s="71" t="s">
        <v>9</v>
      </c>
      <c r="G150" s="1"/>
      <c r="H150" s="1"/>
      <c r="M150" s="79"/>
    </row>
    <row r="151" spans="1:13" ht="21.95" customHeight="1" x14ac:dyDescent="0.25">
      <c r="A151" s="3">
        <v>42</v>
      </c>
      <c r="B151" s="40" t="s">
        <v>184</v>
      </c>
      <c r="C151" s="51"/>
      <c r="D151" s="45"/>
      <c r="E151" s="70" t="s">
        <v>9</v>
      </c>
      <c r="F151" s="71" t="s">
        <v>9</v>
      </c>
      <c r="G151" s="1"/>
      <c r="H151" s="1"/>
      <c r="M151" s="79"/>
    </row>
    <row r="152" spans="1:13" ht="21.95" customHeight="1" x14ac:dyDescent="0.25">
      <c r="A152" s="3">
        <v>43</v>
      </c>
      <c r="B152" s="40" t="s">
        <v>185</v>
      </c>
      <c r="C152" s="51"/>
      <c r="D152" s="45"/>
      <c r="E152" s="70" t="s">
        <v>9</v>
      </c>
      <c r="F152" s="71" t="s">
        <v>9</v>
      </c>
      <c r="G152" s="1"/>
      <c r="H152" s="1"/>
      <c r="M152" s="79"/>
    </row>
    <row r="153" spans="1:13" ht="21.95" customHeight="1" x14ac:dyDescent="0.25">
      <c r="A153" s="3">
        <v>44</v>
      </c>
      <c r="B153" s="40" t="s">
        <v>187</v>
      </c>
      <c r="C153" s="51"/>
      <c r="D153" s="45"/>
      <c r="E153" s="70" t="s">
        <v>9</v>
      </c>
      <c r="F153" s="71" t="s">
        <v>9</v>
      </c>
      <c r="G153" s="1"/>
      <c r="H153" s="1"/>
      <c r="M153" s="79"/>
    </row>
    <row r="154" spans="1:13" ht="21.95" customHeight="1" x14ac:dyDescent="0.25">
      <c r="A154" s="3">
        <v>45</v>
      </c>
      <c r="B154" s="40" t="s">
        <v>118</v>
      </c>
      <c r="C154" s="51"/>
      <c r="D154" s="45"/>
      <c r="E154" s="70" t="s">
        <v>9</v>
      </c>
      <c r="F154" s="71" t="s">
        <v>9</v>
      </c>
      <c r="G154" s="1"/>
      <c r="H154" s="1"/>
      <c r="M154" s="79"/>
    </row>
    <row r="155" spans="1:13" ht="43.5" customHeight="1" x14ac:dyDescent="0.25">
      <c r="A155" s="69">
        <v>26</v>
      </c>
      <c r="B155" s="39" t="s">
        <v>56</v>
      </c>
      <c r="C155" s="49"/>
      <c r="D155" s="43"/>
      <c r="E155" s="110" t="s">
        <v>58</v>
      </c>
      <c r="F155" s="129"/>
      <c r="G155" s="1"/>
    </row>
    <row r="156" spans="1:13" ht="21.95" customHeight="1" x14ac:dyDescent="0.25">
      <c r="A156" s="69"/>
      <c r="B156" s="40" t="s">
        <v>57</v>
      </c>
      <c r="C156" s="51"/>
      <c r="D156" s="45"/>
      <c r="E156" s="70" t="s">
        <v>9</v>
      </c>
      <c r="F156" s="71" t="s">
        <v>9</v>
      </c>
      <c r="G156" s="1"/>
    </row>
    <row r="157" spans="1:13" ht="21.95" customHeight="1" x14ac:dyDescent="0.25">
      <c r="A157" s="69"/>
      <c r="B157" s="40" t="s">
        <v>20</v>
      </c>
      <c r="C157" s="51"/>
      <c r="D157" s="45"/>
      <c r="E157" s="70" t="s">
        <v>9</v>
      </c>
      <c r="F157" s="71" t="s">
        <v>9</v>
      </c>
      <c r="G157" s="1"/>
    </row>
    <row r="158" spans="1:13" ht="21.95" customHeight="1" x14ac:dyDescent="0.25">
      <c r="A158" s="69"/>
      <c r="B158" s="40" t="s">
        <v>30</v>
      </c>
      <c r="C158" s="51"/>
      <c r="D158" s="45"/>
      <c r="E158" s="70" t="s">
        <v>9</v>
      </c>
      <c r="F158" s="71" t="s">
        <v>9</v>
      </c>
      <c r="G158" s="1"/>
    </row>
    <row r="159" spans="1:13" ht="21.95" customHeight="1" x14ac:dyDescent="0.25">
      <c r="A159" s="69"/>
      <c r="B159" s="40" t="s">
        <v>59</v>
      </c>
      <c r="C159" s="51"/>
      <c r="D159" s="45"/>
      <c r="E159" s="70" t="s">
        <v>9</v>
      </c>
      <c r="F159" s="71" t="s">
        <v>9</v>
      </c>
      <c r="G159" s="1"/>
    </row>
    <row r="160" spans="1:13" ht="21.95" customHeight="1" x14ac:dyDescent="0.25">
      <c r="A160" s="69"/>
      <c r="B160" s="40" t="s">
        <v>34</v>
      </c>
      <c r="C160" s="51"/>
      <c r="D160" s="45"/>
      <c r="E160" s="70" t="s">
        <v>9</v>
      </c>
      <c r="F160" s="71" t="s">
        <v>9</v>
      </c>
      <c r="G160" s="1"/>
    </row>
    <row r="161" spans="1:10" ht="21.95" customHeight="1" x14ac:dyDescent="0.25">
      <c r="A161" s="69"/>
      <c r="B161" s="40" t="s">
        <v>38</v>
      </c>
      <c r="C161" s="51"/>
      <c r="D161" s="45"/>
      <c r="E161" s="70" t="s">
        <v>9</v>
      </c>
      <c r="F161" s="71" t="s">
        <v>9</v>
      </c>
      <c r="G161" s="1"/>
    </row>
    <row r="162" spans="1:10" ht="21.95" customHeight="1" x14ac:dyDescent="0.25">
      <c r="A162" s="69"/>
      <c r="B162" s="40" t="s">
        <v>39</v>
      </c>
      <c r="C162" s="51"/>
      <c r="D162" s="45"/>
      <c r="E162" s="70" t="s">
        <v>9</v>
      </c>
      <c r="F162" s="71" t="s">
        <v>9</v>
      </c>
      <c r="G162" s="1"/>
    </row>
    <row r="163" spans="1:10" ht="21.95" customHeight="1" x14ac:dyDescent="0.25">
      <c r="A163" s="69"/>
      <c r="B163" s="40" t="s">
        <v>40</v>
      </c>
      <c r="C163" s="51"/>
      <c r="D163" s="45"/>
      <c r="E163" s="70" t="s">
        <v>9</v>
      </c>
      <c r="F163" s="71" t="s">
        <v>9</v>
      </c>
      <c r="G163" s="1"/>
    </row>
    <row r="164" spans="1:10" ht="21.95" customHeight="1" x14ac:dyDescent="0.25">
      <c r="A164" s="69"/>
      <c r="B164" s="40" t="s">
        <v>24</v>
      </c>
      <c r="C164" s="51"/>
      <c r="D164" s="45"/>
      <c r="E164" s="70" t="s">
        <v>9</v>
      </c>
      <c r="F164" s="71" t="s">
        <v>9</v>
      </c>
      <c r="G164" s="1"/>
    </row>
    <row r="165" spans="1:10" ht="21.95" customHeight="1" x14ac:dyDescent="0.25">
      <c r="A165" s="69" t="s">
        <v>61</v>
      </c>
      <c r="B165" s="38" t="s">
        <v>46</v>
      </c>
      <c r="C165" s="48"/>
      <c r="D165" s="42"/>
      <c r="E165" s="29"/>
      <c r="F165" s="30"/>
      <c r="G165" s="1"/>
    </row>
    <row r="166" spans="1:10" ht="21.95" customHeight="1" x14ac:dyDescent="0.25">
      <c r="A166" s="69"/>
      <c r="B166" s="132" t="s">
        <v>15</v>
      </c>
      <c r="C166" s="130"/>
      <c r="D166" s="131"/>
      <c r="E166" s="24">
        <v>143000</v>
      </c>
      <c r="F166" s="82">
        <f>E166*120%</f>
        <v>171600</v>
      </c>
    </row>
    <row r="167" spans="1:10" ht="21.95" customHeight="1" x14ac:dyDescent="0.25">
      <c r="A167" s="69"/>
      <c r="B167" s="132" t="s">
        <v>16</v>
      </c>
      <c r="C167" s="130"/>
      <c r="D167" s="131"/>
      <c r="E167" s="24">
        <v>119000</v>
      </c>
      <c r="F167" s="82">
        <f>E167*120%</f>
        <v>142800</v>
      </c>
    </row>
    <row r="168" spans="1:10" ht="21.95" customHeight="1" x14ac:dyDescent="0.25">
      <c r="A168" s="69"/>
      <c r="B168" s="132" t="s">
        <v>151</v>
      </c>
      <c r="C168" s="130"/>
      <c r="D168" s="131"/>
      <c r="E168" s="24">
        <v>20000</v>
      </c>
      <c r="F168" s="82">
        <f>E168*120%</f>
        <v>24000</v>
      </c>
      <c r="G168" s="1"/>
    </row>
    <row r="169" spans="1:10" s="19" customFormat="1" ht="21.95" customHeight="1" x14ac:dyDescent="0.25">
      <c r="A169" s="3"/>
      <c r="B169" s="59"/>
      <c r="C169" s="60"/>
      <c r="D169" s="60"/>
      <c r="E169" s="61"/>
      <c r="F169" s="62"/>
      <c r="G169" s="62"/>
      <c r="I169" s="18"/>
      <c r="J169" s="18"/>
    </row>
    <row r="170" spans="1:10" s="19" customFormat="1" ht="21.95" customHeight="1" x14ac:dyDescent="0.25">
      <c r="A170" s="3"/>
      <c r="B170" s="140" t="s">
        <v>202</v>
      </c>
      <c r="C170" s="60"/>
      <c r="D170" s="60"/>
      <c r="E170" s="61"/>
      <c r="F170" s="62"/>
      <c r="G170" s="62"/>
      <c r="I170" s="18"/>
      <c r="J170" s="18"/>
    </row>
    <row r="171" spans="1:10" s="19" customFormat="1" ht="21.95" customHeight="1" x14ac:dyDescent="0.25">
      <c r="A171" s="3"/>
      <c r="B171" s="59"/>
      <c r="C171" s="63"/>
      <c r="D171" s="63"/>
      <c r="E171" s="61"/>
      <c r="F171" s="62"/>
      <c r="G171" s="62"/>
      <c r="I171" s="18"/>
      <c r="J171" s="18"/>
    </row>
    <row r="172" spans="1:10" s="19" customFormat="1" ht="21.95" customHeight="1" x14ac:dyDescent="0.25">
      <c r="A172" s="3"/>
      <c r="B172" s="59"/>
      <c r="C172" s="63"/>
      <c r="D172" s="63"/>
      <c r="E172" s="61"/>
      <c r="F172" s="62"/>
      <c r="G172" s="62"/>
      <c r="I172" s="18"/>
      <c r="J172" s="18"/>
    </row>
    <row r="173" spans="1:10" s="19" customFormat="1" ht="21.95" customHeight="1" x14ac:dyDescent="0.25">
      <c r="A173" s="3"/>
      <c r="B173" s="59"/>
      <c r="C173" s="63"/>
      <c r="D173" s="63"/>
      <c r="E173" s="61"/>
      <c r="F173" s="62"/>
      <c r="G173" s="62"/>
      <c r="I173" s="18"/>
      <c r="J173" s="18"/>
    </row>
    <row r="174" spans="1:10" s="19" customFormat="1" ht="21.95" customHeight="1" x14ac:dyDescent="0.25">
      <c r="A174" s="3"/>
      <c r="B174" s="59"/>
      <c r="C174" s="63"/>
      <c r="D174" s="63"/>
      <c r="E174" s="61"/>
      <c r="F174" s="62"/>
      <c r="G174" s="62"/>
      <c r="I174" s="18"/>
      <c r="J174" s="18"/>
    </row>
    <row r="175" spans="1:10" s="19" customFormat="1" ht="21.95" customHeight="1" x14ac:dyDescent="0.25">
      <c r="A175" s="3"/>
      <c r="B175" s="59"/>
      <c r="C175" s="63"/>
      <c r="D175" s="63"/>
      <c r="E175" s="61"/>
      <c r="F175" s="62"/>
      <c r="G175" s="62"/>
      <c r="I175" s="18"/>
      <c r="J175" s="18"/>
    </row>
    <row r="176" spans="1:10" s="19" customFormat="1" ht="21.95" customHeight="1" x14ac:dyDescent="0.25">
      <c r="A176" s="3"/>
      <c r="B176" s="59"/>
      <c r="C176" s="63"/>
      <c r="D176" s="63"/>
      <c r="E176" s="61"/>
      <c r="F176" s="62"/>
      <c r="G176" s="62"/>
      <c r="I176" s="18"/>
      <c r="J176" s="18"/>
    </row>
    <row r="177" spans="1:10" s="19" customFormat="1" ht="21.95" customHeight="1" x14ac:dyDescent="0.25">
      <c r="A177" s="3"/>
      <c r="B177" s="59"/>
      <c r="C177" s="63"/>
      <c r="D177" s="63"/>
      <c r="E177" s="61"/>
      <c r="F177" s="62"/>
      <c r="G177" s="62"/>
      <c r="I177" s="18"/>
      <c r="J177" s="18"/>
    </row>
    <row r="178" spans="1:10" s="19" customFormat="1" ht="21.95" customHeight="1" x14ac:dyDescent="0.25">
      <c r="A178" s="3"/>
      <c r="B178" s="59"/>
      <c r="C178" s="63"/>
      <c r="D178" s="63"/>
      <c r="E178" s="61"/>
      <c r="F178" s="62"/>
      <c r="G178" s="62"/>
      <c r="I178" s="18"/>
      <c r="J178" s="18"/>
    </row>
    <row r="179" spans="1:10" s="19" customFormat="1" ht="21.95" customHeight="1" x14ac:dyDescent="0.25">
      <c r="A179" s="3"/>
      <c r="B179" s="59"/>
      <c r="C179" s="63"/>
      <c r="D179" s="63"/>
      <c r="E179" s="61"/>
      <c r="F179" s="62"/>
      <c r="G179" s="62"/>
      <c r="I179" s="18"/>
      <c r="J179" s="18"/>
    </row>
    <row r="180" spans="1:10" s="19" customFormat="1" ht="21.95" customHeight="1" x14ac:dyDescent="0.25">
      <c r="A180" s="3"/>
      <c r="B180" s="59"/>
      <c r="C180" s="63"/>
      <c r="D180" s="63"/>
      <c r="E180" s="61"/>
      <c r="F180" s="62"/>
      <c r="G180" s="62"/>
      <c r="I180" s="18"/>
      <c r="J180" s="18"/>
    </row>
    <row r="181" spans="1:10" s="19" customFormat="1" ht="21.95" customHeight="1" x14ac:dyDescent="0.25">
      <c r="A181" s="3"/>
      <c r="B181" s="59"/>
      <c r="C181" s="63"/>
      <c r="D181" s="63"/>
      <c r="E181" s="61"/>
      <c r="F181" s="62"/>
      <c r="G181" s="62"/>
      <c r="I181" s="18"/>
      <c r="J181" s="18"/>
    </row>
    <row r="182" spans="1:10" s="19" customFormat="1" ht="21.95" customHeight="1" x14ac:dyDescent="0.25">
      <c r="A182" s="3"/>
      <c r="B182" s="59"/>
      <c r="C182" s="63"/>
      <c r="D182" s="63"/>
      <c r="E182" s="61"/>
      <c r="F182" s="62"/>
      <c r="G182" s="62"/>
      <c r="I182" s="18"/>
      <c r="J182" s="18"/>
    </row>
    <row r="183" spans="1:10" s="19" customFormat="1" ht="21.95" customHeight="1" x14ac:dyDescent="0.25">
      <c r="A183" s="3"/>
      <c r="B183" s="59"/>
      <c r="C183" s="63"/>
      <c r="D183" s="63"/>
      <c r="E183" s="61"/>
      <c r="F183" s="62"/>
      <c r="G183" s="62"/>
      <c r="I183" s="18"/>
      <c r="J183" s="18"/>
    </row>
    <row r="184" spans="1:10" s="19" customFormat="1" ht="21.95" customHeight="1" x14ac:dyDescent="0.25">
      <c r="A184" s="3"/>
      <c r="B184" s="59"/>
      <c r="C184" s="63"/>
      <c r="D184" s="63"/>
      <c r="E184" s="61"/>
      <c r="F184" s="62"/>
      <c r="G184" s="62"/>
      <c r="I184" s="18"/>
      <c r="J184" s="18"/>
    </row>
    <row r="185" spans="1:10" s="19" customFormat="1" ht="21.95" customHeight="1" x14ac:dyDescent="0.25">
      <c r="A185" s="3"/>
      <c r="B185" s="59"/>
      <c r="C185" s="63"/>
      <c r="D185" s="63"/>
      <c r="E185" s="61"/>
      <c r="F185" s="62"/>
      <c r="G185" s="62"/>
      <c r="I185" s="18"/>
      <c r="J185" s="18"/>
    </row>
    <row r="186" spans="1:10" s="19" customFormat="1" ht="21.95" customHeight="1" x14ac:dyDescent="0.25">
      <c r="A186" s="3"/>
      <c r="B186" s="59"/>
      <c r="C186" s="63"/>
      <c r="D186" s="63"/>
      <c r="E186" s="61"/>
      <c r="F186" s="62"/>
      <c r="G186" s="62"/>
      <c r="I186" s="18"/>
      <c r="J186" s="18"/>
    </row>
    <row r="187" spans="1:10" s="19" customFormat="1" ht="21.95" customHeight="1" x14ac:dyDescent="0.25">
      <c r="A187" s="3"/>
      <c r="B187" s="59"/>
      <c r="C187" s="63"/>
      <c r="D187" s="63"/>
      <c r="E187" s="61"/>
      <c r="F187" s="62"/>
      <c r="G187" s="62"/>
      <c r="I187" s="18"/>
      <c r="J187" s="18"/>
    </row>
    <row r="188" spans="1:10" s="19" customFormat="1" ht="21.95" customHeight="1" x14ac:dyDescent="0.25">
      <c r="A188" s="3"/>
      <c r="B188" s="59"/>
      <c r="C188" s="63"/>
      <c r="D188" s="63"/>
      <c r="E188" s="61"/>
      <c r="F188" s="62"/>
      <c r="G188" s="62"/>
      <c r="I188" s="18"/>
      <c r="J188" s="18"/>
    </row>
    <row r="189" spans="1:10" s="19" customFormat="1" ht="21.95" customHeight="1" x14ac:dyDescent="0.25">
      <c r="A189" s="3"/>
      <c r="B189" s="59"/>
      <c r="C189" s="63"/>
      <c r="D189" s="63"/>
      <c r="E189" s="61"/>
      <c r="F189" s="62"/>
      <c r="G189" s="62"/>
      <c r="I189" s="18"/>
      <c r="J189" s="18"/>
    </row>
    <row r="190" spans="1:10" s="19" customFormat="1" ht="21.95" customHeight="1" x14ac:dyDescent="0.25">
      <c r="A190" s="3"/>
      <c r="B190" s="59"/>
      <c r="C190" s="63"/>
      <c r="D190" s="63"/>
      <c r="E190" s="61"/>
      <c r="F190" s="62"/>
      <c r="G190" s="62"/>
      <c r="I190" s="18"/>
      <c r="J190" s="18"/>
    </row>
    <row r="191" spans="1:10" s="19" customFormat="1" ht="21.95" customHeight="1" x14ac:dyDescent="0.25">
      <c r="A191" s="3"/>
      <c r="B191" s="59"/>
      <c r="C191" s="63"/>
      <c r="D191" s="63"/>
      <c r="E191" s="61"/>
      <c r="F191" s="62"/>
      <c r="G191" s="62"/>
      <c r="I191" s="18"/>
      <c r="J191" s="18"/>
    </row>
    <row r="192" spans="1:10" s="19" customFormat="1" ht="21.95" customHeight="1" x14ac:dyDescent="0.25">
      <c r="A192" s="3"/>
      <c r="B192" s="59"/>
      <c r="C192" s="63"/>
      <c r="D192" s="63"/>
      <c r="E192" s="61"/>
      <c r="F192" s="62"/>
      <c r="G192" s="62"/>
      <c r="I192" s="18"/>
      <c r="J192" s="18"/>
    </row>
    <row r="193" spans="1:10" ht="21.95" customHeight="1" x14ac:dyDescent="0.25">
      <c r="A193" s="69"/>
      <c r="B193" s="21"/>
      <c r="C193" s="21"/>
      <c r="D193" s="21"/>
      <c r="E193" s="22"/>
      <c r="F193" s="23"/>
      <c r="G193" s="23"/>
      <c r="H193" s="1"/>
    </row>
    <row r="194" spans="1:10" ht="21.95" customHeight="1" x14ac:dyDescent="0.25">
      <c r="B194" s="59"/>
      <c r="C194" s="60"/>
      <c r="D194" s="60"/>
      <c r="E194" s="61"/>
      <c r="F194" s="62"/>
      <c r="G194" s="62"/>
    </row>
    <row r="195" spans="1:10" ht="18.75" x14ac:dyDescent="0.25">
      <c r="A195" s="1"/>
      <c r="B195" s="59"/>
      <c r="C195" s="60"/>
      <c r="D195" s="60"/>
      <c r="E195" s="61"/>
      <c r="F195" s="62"/>
      <c r="G195" s="62"/>
      <c r="J195" s="17"/>
    </row>
    <row r="196" spans="1:10" ht="18.75" x14ac:dyDescent="0.25">
      <c r="A196" s="1"/>
      <c r="B196" s="59"/>
      <c r="C196" s="60"/>
      <c r="D196" s="60"/>
      <c r="E196" s="61"/>
      <c r="F196" s="62"/>
      <c r="G196" s="62"/>
      <c r="J196" s="17"/>
    </row>
    <row r="197" spans="1:10" ht="18.75" x14ac:dyDescent="0.25">
      <c r="A197" s="1"/>
      <c r="B197" s="59"/>
      <c r="C197" s="60"/>
      <c r="D197" s="60"/>
      <c r="E197" s="61"/>
      <c r="F197" s="62"/>
      <c r="G197" s="62"/>
      <c r="J197" s="17"/>
    </row>
    <row r="198" spans="1:10" ht="18.75" x14ac:dyDescent="0.25">
      <c r="A198" s="1"/>
      <c r="B198" s="59"/>
      <c r="C198" s="60"/>
      <c r="D198" s="60"/>
      <c r="E198" s="61"/>
      <c r="F198" s="62"/>
      <c r="G198" s="62"/>
      <c r="J198" s="17"/>
    </row>
    <row r="199" spans="1:10" ht="18.75" x14ac:dyDescent="0.25">
      <c r="A199" s="1"/>
      <c r="B199" s="59"/>
      <c r="C199" s="60"/>
      <c r="D199" s="60"/>
      <c r="E199" s="61"/>
      <c r="F199" s="62"/>
      <c r="G199" s="62"/>
      <c r="J199" s="17"/>
    </row>
    <row r="200" spans="1:10" ht="18.75" x14ac:dyDescent="0.25">
      <c r="B200" s="59"/>
      <c r="C200" s="60"/>
      <c r="D200" s="60"/>
      <c r="E200" s="61"/>
      <c r="F200" s="62"/>
      <c r="G200" s="62"/>
      <c r="J200" s="17"/>
    </row>
    <row r="201" spans="1:10" ht="18.75" x14ac:dyDescent="0.25">
      <c r="A201" s="1"/>
      <c r="B201" s="59"/>
      <c r="C201" s="60"/>
      <c r="D201" s="60"/>
      <c r="E201" s="61"/>
      <c r="F201" s="62"/>
      <c r="G201" s="62"/>
      <c r="J201" s="17"/>
    </row>
    <row r="202" spans="1:10" ht="18.75" x14ac:dyDescent="0.25">
      <c r="A202" s="1"/>
      <c r="B202" s="59"/>
      <c r="C202" s="60"/>
      <c r="D202" s="60"/>
      <c r="E202" s="61"/>
      <c r="F202" s="62"/>
      <c r="G202" s="62"/>
      <c r="J202" s="17"/>
    </row>
    <row r="203" spans="1:10" ht="18.75" x14ac:dyDescent="0.25">
      <c r="A203" s="1"/>
      <c r="B203" s="59"/>
      <c r="C203" s="60"/>
      <c r="D203" s="60"/>
      <c r="E203" s="61"/>
      <c r="F203" s="62"/>
      <c r="G203" s="62"/>
      <c r="J203" s="17"/>
    </row>
    <row r="204" spans="1:10" ht="18.75" x14ac:dyDescent="0.25">
      <c r="A204" s="1"/>
      <c r="B204" s="59"/>
      <c r="C204" s="60"/>
      <c r="D204" s="60"/>
      <c r="E204" s="61"/>
      <c r="F204" s="62"/>
      <c r="G204" s="62"/>
      <c r="J204" s="17"/>
    </row>
    <row r="205" spans="1:10" ht="18.75" x14ac:dyDescent="0.25">
      <c r="A205" s="1"/>
      <c r="B205" s="59"/>
      <c r="C205" s="60"/>
      <c r="D205" s="60"/>
      <c r="E205" s="61"/>
      <c r="F205" s="62"/>
      <c r="G205" s="62"/>
      <c r="J205" s="17"/>
    </row>
    <row r="206" spans="1:10" ht="18.75" x14ac:dyDescent="0.25">
      <c r="A206" s="1"/>
      <c r="B206" s="59"/>
      <c r="C206" s="60"/>
      <c r="D206" s="60"/>
      <c r="E206" s="61"/>
      <c r="F206" s="62"/>
      <c r="G206" s="62"/>
      <c r="J206" s="17"/>
    </row>
    <row r="207" spans="1:10" ht="18.75" x14ac:dyDescent="0.25">
      <c r="A207" s="1"/>
      <c r="B207" s="59"/>
      <c r="C207" s="60"/>
      <c r="D207" s="60"/>
      <c r="E207" s="61"/>
      <c r="F207" s="62"/>
      <c r="G207" s="62"/>
      <c r="J207" s="17"/>
    </row>
    <row r="208" spans="1:10" ht="18.75" x14ac:dyDescent="0.25">
      <c r="A208" s="1"/>
      <c r="B208" s="59"/>
      <c r="C208" s="60"/>
      <c r="D208" s="60"/>
      <c r="E208" s="61"/>
      <c r="F208" s="62"/>
      <c r="G208" s="62"/>
      <c r="J208" s="17"/>
    </row>
    <row r="209" spans="1:10" ht="18.75" x14ac:dyDescent="0.25">
      <c r="A209" s="1"/>
      <c r="B209" s="59"/>
      <c r="C209" s="60"/>
      <c r="D209" s="60"/>
      <c r="E209" s="61"/>
      <c r="F209" s="62"/>
      <c r="G209" s="62"/>
      <c r="J209" s="17"/>
    </row>
    <row r="210" spans="1:10" ht="18.75" x14ac:dyDescent="0.25">
      <c r="A210" s="1"/>
      <c r="B210" s="59"/>
      <c r="C210" s="60"/>
      <c r="D210" s="60"/>
      <c r="E210" s="61"/>
      <c r="F210" s="62"/>
      <c r="G210" s="62"/>
      <c r="J210" s="17"/>
    </row>
    <row r="211" spans="1:10" ht="18.75" x14ac:dyDescent="0.25">
      <c r="A211" s="1"/>
      <c r="B211" s="59"/>
      <c r="C211" s="60"/>
      <c r="D211" s="60"/>
      <c r="E211" s="61"/>
      <c r="F211" s="62"/>
      <c r="G211" s="62"/>
      <c r="J211" s="17"/>
    </row>
    <row r="212" spans="1:10" ht="18.75" x14ac:dyDescent="0.25">
      <c r="A212" s="1"/>
      <c r="B212" s="59"/>
      <c r="C212" s="60"/>
      <c r="D212" s="60"/>
      <c r="E212" s="61"/>
      <c r="F212" s="62"/>
      <c r="G212" s="62"/>
      <c r="J212" s="17"/>
    </row>
    <row r="213" spans="1:10" ht="18.75" x14ac:dyDescent="0.25">
      <c r="A213" s="1"/>
      <c r="B213" s="59"/>
      <c r="C213" s="60"/>
      <c r="D213" s="60"/>
      <c r="E213" s="61"/>
      <c r="F213" s="62"/>
      <c r="G213" s="62"/>
      <c r="J213" s="17"/>
    </row>
    <row r="214" spans="1:10" ht="18.75" x14ac:dyDescent="0.25">
      <c r="A214" s="1"/>
      <c r="B214" s="59"/>
      <c r="C214" s="60"/>
      <c r="D214" s="60"/>
      <c r="E214" s="61"/>
      <c r="F214" s="62"/>
      <c r="G214" s="62"/>
      <c r="J214" s="17"/>
    </row>
    <row r="215" spans="1:10" ht="18.75" x14ac:dyDescent="0.25">
      <c r="A215" s="1"/>
      <c r="B215" s="59"/>
      <c r="C215" s="60"/>
      <c r="D215" s="60"/>
      <c r="E215" s="61"/>
      <c r="F215" s="62"/>
      <c r="G215" s="62"/>
      <c r="J215" s="17"/>
    </row>
    <row r="216" spans="1:10" ht="18.75" x14ac:dyDescent="0.25">
      <c r="A216" s="1"/>
      <c r="B216" s="59"/>
      <c r="C216" s="60"/>
      <c r="D216" s="60"/>
      <c r="E216" s="61"/>
      <c r="F216" s="62"/>
      <c r="G216" s="62"/>
      <c r="J216" s="17"/>
    </row>
    <row r="217" spans="1:10" ht="18.75" x14ac:dyDescent="0.25">
      <c r="A217" s="1"/>
      <c r="B217" s="59"/>
      <c r="C217" s="60"/>
      <c r="D217" s="60"/>
      <c r="E217" s="61"/>
      <c r="F217" s="62"/>
      <c r="G217" s="62"/>
      <c r="J217" s="17"/>
    </row>
    <row r="218" spans="1:10" ht="18.75" x14ac:dyDescent="0.25">
      <c r="A218" s="1"/>
      <c r="B218" s="59"/>
      <c r="C218" s="60"/>
      <c r="D218" s="60"/>
      <c r="E218" s="61"/>
      <c r="F218" s="62"/>
      <c r="G218" s="62"/>
      <c r="J218" s="17"/>
    </row>
    <row r="219" spans="1:10" ht="18.75" x14ac:dyDescent="0.25">
      <c r="B219" s="59"/>
      <c r="C219" s="60"/>
      <c r="D219" s="60"/>
      <c r="E219" s="61"/>
      <c r="F219" s="62"/>
      <c r="G219" s="62"/>
      <c r="J219" s="17"/>
    </row>
    <row r="220" spans="1:10" ht="18.75" x14ac:dyDescent="0.25">
      <c r="A220" s="1"/>
      <c r="B220" s="59"/>
      <c r="C220" s="60"/>
      <c r="D220" s="60"/>
      <c r="E220" s="61"/>
      <c r="F220" s="62"/>
      <c r="G220" s="62"/>
      <c r="H220" s="16"/>
      <c r="I220" s="16"/>
      <c r="J220" s="17"/>
    </row>
    <row r="221" spans="1:10" ht="18.75" x14ac:dyDescent="0.25">
      <c r="A221" s="1"/>
      <c r="B221" s="59"/>
      <c r="C221" s="60"/>
      <c r="D221" s="60"/>
      <c r="E221" s="61"/>
      <c r="F221" s="62"/>
      <c r="G221" s="62"/>
      <c r="J221" s="17"/>
    </row>
    <row r="222" spans="1:10" ht="18.75" x14ac:dyDescent="0.25">
      <c r="A222" s="1"/>
      <c r="B222" s="59"/>
      <c r="C222" s="60"/>
      <c r="D222" s="60"/>
      <c r="E222" s="61"/>
      <c r="F222" s="62"/>
      <c r="G222" s="62"/>
      <c r="J222" s="17"/>
    </row>
    <row r="223" spans="1:10" ht="18.75" x14ac:dyDescent="0.25">
      <c r="A223" s="1"/>
      <c r="B223" s="59"/>
      <c r="C223" s="60"/>
      <c r="D223" s="60"/>
      <c r="E223" s="61"/>
      <c r="F223" s="62"/>
      <c r="G223" s="62"/>
      <c r="J223" s="17"/>
    </row>
    <row r="224" spans="1:10" ht="18.75" x14ac:dyDescent="0.25">
      <c r="A224" s="1"/>
      <c r="B224" s="59"/>
      <c r="C224" s="60"/>
      <c r="D224" s="60"/>
      <c r="E224" s="61"/>
      <c r="F224" s="62"/>
      <c r="G224" s="62"/>
      <c r="J224" s="17"/>
    </row>
    <row r="225" spans="1:10" ht="18.75" x14ac:dyDescent="0.25">
      <c r="A225" s="1"/>
      <c r="B225" s="59"/>
      <c r="C225" s="60"/>
      <c r="D225" s="60"/>
      <c r="E225" s="61"/>
      <c r="F225" s="62"/>
      <c r="G225" s="62"/>
      <c r="J225" s="17"/>
    </row>
    <row r="226" spans="1:10" ht="18.75" x14ac:dyDescent="0.25">
      <c r="A226" s="1"/>
      <c r="B226" s="59"/>
      <c r="C226" s="60"/>
      <c r="D226" s="60"/>
      <c r="E226" s="61"/>
      <c r="F226" s="62"/>
      <c r="G226" s="62"/>
      <c r="J226" s="17"/>
    </row>
    <row r="227" spans="1:10" ht="18.75" x14ac:dyDescent="0.25">
      <c r="A227" s="1"/>
      <c r="B227" s="59"/>
      <c r="C227" s="60"/>
      <c r="D227" s="60"/>
      <c r="E227" s="61"/>
      <c r="F227" s="62"/>
      <c r="G227" s="62"/>
      <c r="J227" s="17"/>
    </row>
    <row r="228" spans="1:10" ht="18.75" x14ac:dyDescent="0.25">
      <c r="A228" s="1"/>
      <c r="B228" s="59"/>
      <c r="C228" s="60"/>
      <c r="D228" s="60"/>
      <c r="E228" s="61"/>
      <c r="F228" s="62"/>
      <c r="G228" s="62"/>
      <c r="J228" s="17"/>
    </row>
    <row r="229" spans="1:10" ht="18.75" x14ac:dyDescent="0.25">
      <c r="A229" s="1"/>
      <c r="B229" s="59"/>
      <c r="C229" s="60"/>
      <c r="D229" s="60"/>
      <c r="E229" s="61"/>
      <c r="F229" s="62"/>
      <c r="G229" s="62"/>
      <c r="J229" s="17"/>
    </row>
    <row r="230" spans="1:10" ht="18.75" x14ac:dyDescent="0.25">
      <c r="A230" s="1"/>
      <c r="B230" s="59"/>
      <c r="C230" s="60"/>
      <c r="D230" s="60"/>
      <c r="E230" s="61"/>
      <c r="F230" s="62"/>
      <c r="G230" s="62"/>
      <c r="J230" s="17"/>
    </row>
    <row r="231" spans="1:10" ht="18.75" x14ac:dyDescent="0.25">
      <c r="A231" s="1"/>
      <c r="B231" s="59"/>
      <c r="C231" s="60"/>
      <c r="D231" s="60"/>
      <c r="E231" s="61"/>
      <c r="F231" s="62"/>
      <c r="G231" s="62"/>
      <c r="J231" s="17"/>
    </row>
    <row r="232" spans="1:10" ht="18.75" x14ac:dyDescent="0.25">
      <c r="A232" s="1"/>
      <c r="B232" s="59"/>
      <c r="C232" s="60"/>
      <c r="D232" s="60"/>
      <c r="E232" s="61"/>
      <c r="F232" s="62"/>
      <c r="G232" s="62"/>
      <c r="J232" s="17"/>
    </row>
    <row r="233" spans="1:10" ht="18.75" x14ac:dyDescent="0.25">
      <c r="A233" s="1"/>
      <c r="B233" s="59"/>
      <c r="C233" s="60"/>
      <c r="D233" s="60"/>
      <c r="E233" s="61"/>
      <c r="F233" s="62"/>
      <c r="G233" s="62"/>
      <c r="J233" s="17"/>
    </row>
    <row r="234" spans="1:10" ht="18.75" x14ac:dyDescent="0.25">
      <c r="A234" s="1"/>
      <c r="B234" s="59"/>
      <c r="C234" s="60"/>
      <c r="D234" s="60"/>
      <c r="E234" s="61"/>
      <c r="F234" s="62"/>
      <c r="G234" s="62"/>
      <c r="J234" s="17"/>
    </row>
    <row r="235" spans="1:10" ht="18.75" x14ac:dyDescent="0.25">
      <c r="A235" s="1"/>
      <c r="B235" s="59"/>
      <c r="C235" s="60"/>
      <c r="D235" s="60"/>
      <c r="E235" s="61"/>
      <c r="F235" s="62"/>
      <c r="G235" s="62"/>
      <c r="J235" s="17"/>
    </row>
    <row r="236" spans="1:10" ht="18.75" x14ac:dyDescent="0.25">
      <c r="A236" s="1"/>
      <c r="B236" s="59"/>
      <c r="C236" s="60"/>
      <c r="D236" s="60"/>
      <c r="E236" s="61"/>
      <c r="F236" s="62"/>
      <c r="G236" s="62"/>
      <c r="J236" s="17"/>
    </row>
    <row r="237" spans="1:10" ht="18.75" x14ac:dyDescent="0.25">
      <c r="A237" s="1"/>
      <c r="B237" s="59"/>
      <c r="C237" s="60"/>
      <c r="D237" s="60"/>
      <c r="E237" s="61"/>
      <c r="F237" s="62"/>
      <c r="G237" s="62"/>
      <c r="H237" s="16"/>
      <c r="I237" s="16"/>
      <c r="J237" s="17"/>
    </row>
    <row r="238" spans="1:10" ht="18.75" x14ac:dyDescent="0.25">
      <c r="A238" s="1"/>
      <c r="B238" s="59"/>
      <c r="C238" s="60"/>
      <c r="D238" s="60"/>
      <c r="E238" s="61"/>
      <c r="F238" s="62"/>
      <c r="G238" s="62"/>
      <c r="J238" s="17"/>
    </row>
    <row r="239" spans="1:10" ht="18.75" x14ac:dyDescent="0.25">
      <c r="A239" s="1"/>
      <c r="B239" s="59"/>
      <c r="C239" s="60"/>
      <c r="D239" s="60"/>
      <c r="E239" s="61"/>
      <c r="F239" s="62"/>
      <c r="G239" s="62"/>
      <c r="J239" s="17"/>
    </row>
    <row r="240" spans="1:10" ht="18.75" x14ac:dyDescent="0.25">
      <c r="A240" s="1"/>
      <c r="B240" s="59"/>
      <c r="C240" s="60"/>
      <c r="D240" s="60"/>
      <c r="E240" s="61"/>
      <c r="F240" s="62"/>
      <c r="G240" s="62"/>
      <c r="J240" s="17"/>
    </row>
    <row r="241" spans="1:10" ht="18.75" x14ac:dyDescent="0.25">
      <c r="A241" s="1"/>
      <c r="B241" s="59"/>
      <c r="C241" s="60"/>
      <c r="D241" s="60"/>
      <c r="E241" s="61"/>
      <c r="F241" s="62"/>
      <c r="G241" s="62"/>
      <c r="J241" s="17"/>
    </row>
    <row r="242" spans="1:10" ht="18.75" x14ac:dyDescent="0.25">
      <c r="A242" s="1"/>
      <c r="B242" s="59"/>
      <c r="C242" s="60"/>
      <c r="D242" s="60"/>
      <c r="E242" s="61"/>
      <c r="F242" s="62"/>
      <c r="G242" s="62"/>
      <c r="J242" s="17"/>
    </row>
    <row r="243" spans="1:10" ht="18.75" x14ac:dyDescent="0.25">
      <c r="A243" s="1"/>
      <c r="B243" s="59"/>
      <c r="C243" s="60"/>
      <c r="D243" s="60"/>
      <c r="E243" s="61"/>
      <c r="F243" s="62"/>
      <c r="G243" s="62"/>
      <c r="J243" s="17"/>
    </row>
    <row r="244" spans="1:10" ht="18.75" x14ac:dyDescent="0.25">
      <c r="A244" s="1"/>
      <c r="B244" s="59"/>
      <c r="C244" s="60"/>
      <c r="D244" s="60"/>
      <c r="E244" s="61"/>
      <c r="F244" s="62"/>
      <c r="G244" s="62"/>
      <c r="J244" s="17"/>
    </row>
    <row r="245" spans="1:10" ht="18.75" x14ac:dyDescent="0.25">
      <c r="A245" s="1"/>
      <c r="B245" s="59"/>
      <c r="C245" s="60"/>
      <c r="D245" s="60"/>
      <c r="E245" s="61"/>
      <c r="F245" s="62"/>
      <c r="G245" s="62"/>
      <c r="J245" s="17"/>
    </row>
    <row r="246" spans="1:10" ht="18.75" x14ac:dyDescent="0.25">
      <c r="A246" s="1"/>
      <c r="B246" s="59"/>
      <c r="C246" s="60"/>
      <c r="D246" s="60"/>
      <c r="E246" s="61"/>
      <c r="F246" s="62"/>
      <c r="G246" s="62"/>
      <c r="J246" s="17"/>
    </row>
    <row r="247" spans="1:10" ht="18.75" x14ac:dyDescent="0.25">
      <c r="A247" s="1"/>
      <c r="B247" s="59"/>
      <c r="C247" s="60"/>
      <c r="D247" s="60"/>
      <c r="E247" s="61"/>
      <c r="F247" s="62"/>
      <c r="G247" s="62"/>
      <c r="J247" s="17"/>
    </row>
    <row r="248" spans="1:10" ht="18.75" x14ac:dyDescent="0.25">
      <c r="A248" s="1"/>
      <c r="B248" s="59"/>
      <c r="C248" s="60"/>
      <c r="D248" s="60"/>
      <c r="E248" s="61"/>
      <c r="F248" s="62"/>
      <c r="G248" s="62"/>
      <c r="J248" s="17"/>
    </row>
    <row r="249" spans="1:10" ht="18.75" x14ac:dyDescent="0.25">
      <c r="A249" s="1"/>
      <c r="B249" s="59"/>
      <c r="C249" s="60"/>
      <c r="D249" s="60"/>
      <c r="E249" s="61"/>
      <c r="F249" s="62"/>
      <c r="G249" s="62"/>
      <c r="J249" s="17"/>
    </row>
    <row r="250" spans="1:10" ht="18.75" x14ac:dyDescent="0.25">
      <c r="A250" s="1"/>
      <c r="B250" s="59"/>
      <c r="C250" s="60"/>
      <c r="D250" s="60"/>
      <c r="E250" s="61"/>
      <c r="F250" s="62"/>
      <c r="G250" s="62"/>
      <c r="J250" s="17"/>
    </row>
    <row r="251" spans="1:10" ht="18.75" x14ac:dyDescent="0.25">
      <c r="A251" s="1"/>
      <c r="B251" s="59"/>
      <c r="C251" s="60"/>
      <c r="D251" s="60"/>
      <c r="E251" s="61"/>
      <c r="F251" s="62"/>
      <c r="G251" s="62"/>
      <c r="J251" s="17"/>
    </row>
    <row r="252" spans="1:10" ht="18.75" x14ac:dyDescent="0.25">
      <c r="A252" s="1"/>
      <c r="B252" s="59"/>
      <c r="C252" s="60"/>
      <c r="D252" s="60"/>
      <c r="E252" s="61"/>
      <c r="F252" s="62"/>
      <c r="G252" s="62"/>
      <c r="J252" s="17"/>
    </row>
    <row r="253" spans="1:10" ht="18.75" x14ac:dyDescent="0.25">
      <c r="A253" s="1"/>
      <c r="B253" s="59"/>
      <c r="C253" s="60"/>
      <c r="D253" s="60"/>
      <c r="E253" s="61"/>
      <c r="F253" s="62"/>
      <c r="G253" s="62"/>
      <c r="J253" s="17"/>
    </row>
    <row r="254" spans="1:10" ht="18.75" x14ac:dyDescent="0.25">
      <c r="A254" s="1"/>
      <c r="B254" s="59"/>
      <c r="C254" s="60"/>
      <c r="D254" s="60"/>
      <c r="E254" s="61"/>
      <c r="F254" s="62"/>
      <c r="G254" s="62"/>
      <c r="J254" s="17"/>
    </row>
    <row r="255" spans="1:10" ht="18.75" x14ac:dyDescent="0.25">
      <c r="A255" s="1"/>
      <c r="B255" s="59"/>
      <c r="C255" s="60"/>
      <c r="D255" s="60"/>
      <c r="E255" s="61"/>
      <c r="F255" s="62"/>
      <c r="G255" s="62"/>
      <c r="J255" s="17"/>
    </row>
    <row r="256" spans="1:10" ht="18.75" x14ac:dyDescent="0.25">
      <c r="A256" s="1"/>
      <c r="B256" s="59"/>
      <c r="C256" s="60"/>
      <c r="D256" s="60"/>
      <c r="E256" s="61"/>
      <c r="F256" s="62"/>
      <c r="G256" s="62"/>
      <c r="J256" s="17"/>
    </row>
    <row r="257" spans="1:10" ht="18.75" x14ac:dyDescent="0.25">
      <c r="A257" s="1"/>
      <c r="B257" s="59"/>
      <c r="C257" s="60"/>
      <c r="D257" s="60"/>
      <c r="E257" s="61"/>
      <c r="F257" s="62"/>
      <c r="G257" s="62"/>
      <c r="H257" s="16"/>
      <c r="I257" s="16"/>
      <c r="J257" s="17"/>
    </row>
    <row r="258" spans="1:10" ht="18.75" x14ac:dyDescent="0.25">
      <c r="A258" s="1"/>
      <c r="B258" s="59"/>
      <c r="C258" s="60"/>
      <c r="D258" s="60"/>
      <c r="E258" s="61"/>
      <c r="F258" s="62"/>
      <c r="G258" s="62"/>
      <c r="J258" s="17"/>
    </row>
    <row r="259" spans="1:10" ht="18.75" x14ac:dyDescent="0.25">
      <c r="A259" s="1"/>
      <c r="B259" s="59"/>
      <c r="C259" s="60"/>
      <c r="D259" s="60"/>
      <c r="E259" s="61"/>
      <c r="F259" s="62"/>
      <c r="G259" s="62"/>
      <c r="J259" s="17"/>
    </row>
    <row r="260" spans="1:10" ht="18.75" x14ac:dyDescent="0.25">
      <c r="A260" s="1"/>
      <c r="B260" s="59"/>
      <c r="C260" s="60"/>
      <c r="D260" s="60"/>
      <c r="E260" s="61"/>
      <c r="F260" s="62"/>
      <c r="G260" s="62"/>
      <c r="J260" s="17"/>
    </row>
    <row r="261" spans="1:10" ht="18.75" x14ac:dyDescent="0.25">
      <c r="A261" s="1"/>
      <c r="B261" s="59"/>
      <c r="C261" s="60"/>
      <c r="D261" s="60"/>
      <c r="E261" s="61"/>
      <c r="F261" s="62"/>
      <c r="G261" s="62"/>
      <c r="J261" s="17"/>
    </row>
    <row r="262" spans="1:10" ht="18.75" x14ac:dyDescent="0.25">
      <c r="A262" s="1"/>
      <c r="B262" s="59"/>
      <c r="C262" s="60"/>
      <c r="D262" s="60"/>
      <c r="E262" s="61"/>
      <c r="F262" s="62"/>
      <c r="G262" s="62"/>
      <c r="J262" s="17"/>
    </row>
    <row r="263" spans="1:10" ht="18.75" x14ac:dyDescent="0.25">
      <c r="A263" s="1"/>
      <c r="B263" s="59"/>
      <c r="C263" s="60"/>
      <c r="D263" s="60"/>
      <c r="E263" s="61"/>
      <c r="F263" s="62"/>
      <c r="G263" s="62"/>
      <c r="J263" s="17"/>
    </row>
    <row r="264" spans="1:10" ht="18.75" x14ac:dyDescent="0.25">
      <c r="A264" s="1"/>
      <c r="B264" s="59"/>
      <c r="C264" s="60"/>
      <c r="D264" s="60"/>
      <c r="E264" s="61"/>
      <c r="F264" s="62"/>
      <c r="G264" s="62"/>
      <c r="J264" s="17"/>
    </row>
    <row r="265" spans="1:10" ht="18.75" x14ac:dyDescent="0.25">
      <c r="A265" s="1"/>
      <c r="B265" s="59"/>
      <c r="C265" s="60"/>
      <c r="D265" s="60"/>
      <c r="E265" s="61"/>
      <c r="F265" s="62"/>
      <c r="G265" s="62"/>
      <c r="J265" s="17"/>
    </row>
    <row r="266" spans="1:10" ht="18.75" x14ac:dyDescent="0.25">
      <c r="A266" s="1"/>
      <c r="B266" s="59"/>
      <c r="C266" s="60"/>
      <c r="D266" s="60"/>
      <c r="E266" s="61"/>
      <c r="F266" s="62"/>
      <c r="G266" s="62"/>
      <c r="H266" s="1"/>
      <c r="I266" s="1"/>
      <c r="J266" s="17"/>
    </row>
    <row r="267" spans="1:10" ht="18.75" x14ac:dyDescent="0.25">
      <c r="A267" s="1"/>
      <c r="B267" s="59"/>
      <c r="C267" s="60"/>
      <c r="D267" s="60"/>
      <c r="E267" s="61"/>
      <c r="F267" s="62"/>
      <c r="G267" s="62"/>
      <c r="H267" s="1"/>
      <c r="I267" s="1"/>
      <c r="J267" s="17"/>
    </row>
    <row r="268" spans="1:10" ht="18.75" x14ac:dyDescent="0.25">
      <c r="A268" s="1"/>
      <c r="B268" s="59"/>
      <c r="C268" s="60"/>
      <c r="D268" s="60"/>
      <c r="E268" s="61"/>
      <c r="F268" s="62"/>
      <c r="G268" s="62"/>
      <c r="H268" s="1"/>
      <c r="I268" s="1"/>
      <c r="J268" s="17"/>
    </row>
    <row r="269" spans="1:10" ht="18.75" x14ac:dyDescent="0.25">
      <c r="A269" s="1"/>
      <c r="B269" s="59"/>
      <c r="C269" s="60"/>
      <c r="D269" s="60"/>
      <c r="E269" s="61"/>
      <c r="F269" s="62"/>
      <c r="G269" s="62"/>
      <c r="H269" s="1"/>
      <c r="I269" s="1"/>
      <c r="J269" s="17"/>
    </row>
    <row r="270" spans="1:10" ht="18.75" x14ac:dyDescent="0.25">
      <c r="A270" s="1"/>
      <c r="B270" s="59"/>
      <c r="C270" s="60"/>
      <c r="D270" s="60"/>
      <c r="E270" s="61"/>
      <c r="F270" s="62"/>
      <c r="G270" s="62"/>
      <c r="H270" s="1"/>
      <c r="I270" s="1"/>
      <c r="J270" s="17"/>
    </row>
    <row r="271" spans="1:10" ht="18.75" x14ac:dyDescent="0.25">
      <c r="A271" s="1"/>
      <c r="B271" s="59"/>
      <c r="C271" s="60"/>
      <c r="D271" s="60"/>
      <c r="E271" s="61"/>
      <c r="F271" s="62"/>
      <c r="G271" s="62"/>
      <c r="H271" s="1"/>
      <c r="I271" s="1"/>
      <c r="J271" s="17"/>
    </row>
    <row r="272" spans="1:10" ht="18.75" x14ac:dyDescent="0.25">
      <c r="A272" s="1"/>
      <c r="B272" s="59"/>
      <c r="C272" s="60"/>
      <c r="D272" s="60"/>
      <c r="E272" s="61"/>
      <c r="F272" s="62"/>
      <c r="G272" s="62"/>
      <c r="H272" s="1"/>
      <c r="I272" s="1"/>
      <c r="J272" s="17"/>
    </row>
    <row r="273" spans="1:10" ht="18.75" x14ac:dyDescent="0.25">
      <c r="A273" s="1"/>
      <c r="B273" s="59"/>
      <c r="C273" s="60"/>
      <c r="D273" s="60"/>
      <c r="E273" s="61"/>
      <c r="F273" s="62"/>
      <c r="G273" s="62"/>
      <c r="H273" s="1"/>
      <c r="I273" s="1"/>
      <c r="J273" s="17"/>
    </row>
    <row r="274" spans="1:10" ht="18.75" x14ac:dyDescent="0.25">
      <c r="A274" s="1"/>
      <c r="B274" s="59"/>
      <c r="C274" s="60"/>
      <c r="D274" s="60"/>
      <c r="E274" s="61"/>
      <c r="F274" s="62"/>
      <c r="G274" s="62"/>
      <c r="H274" s="1"/>
      <c r="I274" s="1"/>
      <c r="J274" s="17"/>
    </row>
    <row r="275" spans="1:10" ht="18.75" x14ac:dyDescent="0.25">
      <c r="A275" s="1"/>
      <c r="B275" s="59"/>
      <c r="C275" s="60"/>
      <c r="D275" s="60"/>
      <c r="E275" s="61"/>
      <c r="F275" s="62"/>
      <c r="G275" s="62"/>
      <c r="J275" s="17"/>
    </row>
    <row r="276" spans="1:10" ht="18.75" x14ac:dyDescent="0.25">
      <c r="A276" s="1"/>
      <c r="B276" s="59"/>
      <c r="C276" s="60"/>
      <c r="D276" s="60"/>
      <c r="E276" s="61"/>
      <c r="F276" s="62"/>
      <c r="G276" s="62"/>
      <c r="H276" s="1"/>
      <c r="I276" s="1"/>
      <c r="J276" s="17"/>
    </row>
    <row r="277" spans="1:10" ht="18.75" x14ac:dyDescent="0.25">
      <c r="A277" s="1"/>
      <c r="B277" s="59"/>
      <c r="C277" s="60"/>
      <c r="D277" s="60"/>
      <c r="E277" s="61"/>
      <c r="F277" s="62"/>
      <c r="G277" s="62"/>
      <c r="H277" s="1"/>
      <c r="I277" s="1"/>
      <c r="J277" s="17"/>
    </row>
    <row r="278" spans="1:10" ht="18.75" x14ac:dyDescent="0.25">
      <c r="A278" s="1"/>
      <c r="B278" s="59"/>
      <c r="C278" s="60"/>
      <c r="D278" s="60"/>
      <c r="E278" s="61"/>
      <c r="F278" s="62"/>
      <c r="G278" s="62"/>
      <c r="H278" s="1"/>
      <c r="I278" s="1"/>
      <c r="J278" s="17"/>
    </row>
    <row r="279" spans="1:10" ht="18.75" x14ac:dyDescent="0.25">
      <c r="A279" s="1"/>
      <c r="B279" s="59"/>
      <c r="C279" s="60"/>
      <c r="D279" s="60"/>
      <c r="E279" s="61"/>
      <c r="F279" s="62"/>
      <c r="G279" s="62"/>
      <c r="H279" s="1"/>
      <c r="I279" s="1"/>
      <c r="J279" s="17"/>
    </row>
    <row r="280" spans="1:10" ht="18.75" x14ac:dyDescent="0.25">
      <c r="A280" s="1"/>
      <c r="B280" s="59"/>
      <c r="C280" s="60"/>
      <c r="D280" s="60"/>
      <c r="E280" s="61"/>
      <c r="F280" s="62"/>
      <c r="G280" s="62"/>
      <c r="H280" s="1"/>
      <c r="I280" s="1"/>
      <c r="J280" s="17"/>
    </row>
    <row r="281" spans="1:10" ht="18.75" x14ac:dyDescent="0.25">
      <c r="A281" s="1"/>
      <c r="B281" s="59"/>
      <c r="C281" s="60"/>
      <c r="D281" s="60"/>
      <c r="E281" s="61"/>
      <c r="F281" s="62"/>
      <c r="G281" s="62"/>
      <c r="H281" s="1"/>
      <c r="I281" s="1"/>
      <c r="J281" s="17"/>
    </row>
    <row r="282" spans="1:10" ht="18.75" x14ac:dyDescent="0.25">
      <c r="A282" s="1"/>
      <c r="B282" s="59"/>
      <c r="C282" s="60"/>
      <c r="D282" s="60"/>
      <c r="E282" s="61"/>
      <c r="F282" s="62"/>
      <c r="G282" s="62"/>
      <c r="H282" s="1"/>
      <c r="I282" s="1"/>
      <c r="J282" s="17"/>
    </row>
    <row r="283" spans="1:10" ht="18.75" x14ac:dyDescent="0.25">
      <c r="A283" s="1"/>
      <c r="B283" s="59"/>
      <c r="C283" s="60"/>
      <c r="D283" s="60"/>
      <c r="E283" s="61"/>
      <c r="F283" s="62"/>
      <c r="G283" s="62"/>
      <c r="H283" s="1"/>
      <c r="I283" s="1"/>
      <c r="J283" s="17"/>
    </row>
    <row r="284" spans="1:10" ht="18.75" x14ac:dyDescent="0.25">
      <c r="A284" s="1"/>
      <c r="B284" s="59"/>
      <c r="C284" s="60"/>
      <c r="D284" s="60"/>
      <c r="E284" s="61"/>
      <c r="F284" s="62"/>
      <c r="G284" s="62"/>
      <c r="H284" s="1"/>
      <c r="I284" s="1"/>
      <c r="J284" s="17"/>
    </row>
    <row r="285" spans="1:10" ht="18.75" x14ac:dyDescent="0.25">
      <c r="A285" s="1"/>
      <c r="B285" s="59"/>
      <c r="C285" s="60"/>
      <c r="D285" s="60"/>
      <c r="E285" s="61"/>
      <c r="F285" s="62"/>
      <c r="G285" s="62"/>
      <c r="H285" s="1"/>
      <c r="I285" s="1"/>
      <c r="J285" s="17"/>
    </row>
    <row r="286" spans="1:10" ht="18.75" x14ac:dyDescent="0.25">
      <c r="A286" s="1"/>
      <c r="B286" s="59"/>
      <c r="C286" s="60"/>
      <c r="D286" s="60"/>
      <c r="E286" s="61"/>
      <c r="F286" s="62"/>
      <c r="G286" s="62"/>
      <c r="H286" s="1"/>
      <c r="I286" s="1"/>
      <c r="J286" s="17"/>
    </row>
    <row r="287" spans="1:10" ht="18.75" x14ac:dyDescent="0.25">
      <c r="A287" s="1"/>
      <c r="B287" s="59"/>
      <c r="C287" s="60"/>
      <c r="D287" s="60"/>
      <c r="E287" s="61"/>
      <c r="F287" s="62"/>
      <c r="G287" s="62"/>
      <c r="H287" s="1"/>
      <c r="I287" s="1"/>
      <c r="J287" s="17"/>
    </row>
    <row r="288" spans="1:10" ht="18.75" x14ac:dyDescent="0.25">
      <c r="A288" s="1"/>
      <c r="B288" s="59"/>
      <c r="C288" s="60"/>
      <c r="D288" s="60"/>
      <c r="E288" s="61"/>
      <c r="F288" s="62"/>
      <c r="G288" s="62"/>
      <c r="H288" s="1"/>
      <c r="I288" s="1"/>
      <c r="J288" s="17"/>
    </row>
    <row r="289" spans="1:10" ht="18.75" x14ac:dyDescent="0.25">
      <c r="A289" s="1"/>
      <c r="B289" s="59"/>
      <c r="C289" s="60"/>
      <c r="D289" s="60"/>
      <c r="E289" s="61"/>
      <c r="F289" s="62"/>
      <c r="G289" s="62"/>
      <c r="H289" s="1"/>
      <c r="I289" s="1"/>
      <c r="J289" s="17"/>
    </row>
    <row r="290" spans="1:10" ht="18.75" x14ac:dyDescent="0.25">
      <c r="A290" s="1"/>
      <c r="B290" s="59"/>
      <c r="C290" s="60"/>
      <c r="D290" s="60"/>
      <c r="E290" s="61"/>
      <c r="F290" s="62"/>
      <c r="G290" s="62"/>
      <c r="H290" s="1"/>
      <c r="I290" s="1"/>
      <c r="J290" s="17"/>
    </row>
    <row r="291" spans="1:10" ht="18.75" x14ac:dyDescent="0.25">
      <c r="A291" s="1"/>
      <c r="B291" s="59"/>
      <c r="C291" s="60"/>
      <c r="D291" s="60"/>
      <c r="E291" s="61"/>
      <c r="F291" s="62"/>
      <c r="G291" s="62"/>
      <c r="H291" s="1"/>
      <c r="I291" s="1"/>
      <c r="J291" s="17"/>
    </row>
    <row r="292" spans="1:10" ht="18.75" x14ac:dyDescent="0.25">
      <c r="A292" s="1"/>
      <c r="B292" s="59"/>
      <c r="C292" s="60"/>
      <c r="D292" s="60"/>
      <c r="E292" s="61"/>
      <c r="F292" s="62"/>
      <c r="G292" s="62"/>
      <c r="H292" s="1"/>
      <c r="I292" s="1"/>
      <c r="J292" s="17"/>
    </row>
    <row r="293" spans="1:10" ht="18.75" x14ac:dyDescent="0.25">
      <c r="A293" s="1"/>
      <c r="B293" s="59"/>
      <c r="C293" s="60"/>
      <c r="D293" s="60"/>
      <c r="E293" s="61"/>
      <c r="F293" s="62"/>
      <c r="G293" s="62"/>
      <c r="H293" s="1"/>
      <c r="I293" s="1"/>
      <c r="J293" s="17"/>
    </row>
    <row r="294" spans="1:10" ht="18.75" x14ac:dyDescent="0.25">
      <c r="A294" s="1"/>
      <c r="B294" s="59"/>
      <c r="C294" s="60"/>
      <c r="D294" s="60"/>
      <c r="E294" s="61"/>
      <c r="F294" s="62"/>
      <c r="G294" s="62"/>
      <c r="H294" s="1"/>
      <c r="I294" s="1"/>
      <c r="J294" s="17"/>
    </row>
    <row r="295" spans="1:10" ht="18.75" x14ac:dyDescent="0.25">
      <c r="A295" s="1"/>
      <c r="B295" s="59"/>
      <c r="C295" s="60"/>
      <c r="D295" s="60"/>
      <c r="E295" s="61"/>
      <c r="F295" s="62"/>
      <c r="G295" s="62"/>
      <c r="H295" s="1"/>
      <c r="I295" s="1"/>
      <c r="J295" s="17"/>
    </row>
    <row r="296" spans="1:10" ht="18.75" x14ac:dyDescent="0.25">
      <c r="A296" s="1"/>
      <c r="B296" s="59"/>
      <c r="C296" s="60"/>
      <c r="D296" s="60"/>
      <c r="E296" s="61"/>
      <c r="F296" s="62"/>
      <c r="G296" s="62"/>
      <c r="H296" s="1"/>
      <c r="I296" s="1"/>
      <c r="J296" s="17"/>
    </row>
    <row r="297" spans="1:10" ht="18.75" x14ac:dyDescent="0.25">
      <c r="A297" s="1"/>
      <c r="B297" s="59"/>
      <c r="C297" s="60"/>
      <c r="D297" s="60"/>
      <c r="E297" s="61"/>
      <c r="F297" s="62"/>
      <c r="G297" s="62"/>
      <c r="H297" s="1"/>
      <c r="I297" s="1"/>
      <c r="J297" s="17"/>
    </row>
    <row r="298" spans="1:10" ht="18.75" x14ac:dyDescent="0.25">
      <c r="A298" s="1"/>
      <c r="B298" s="59"/>
      <c r="C298" s="60"/>
      <c r="D298" s="60"/>
      <c r="E298" s="61"/>
      <c r="F298" s="62"/>
      <c r="G298" s="62"/>
      <c r="H298" s="1"/>
      <c r="I298" s="1"/>
      <c r="J298" s="17"/>
    </row>
    <row r="299" spans="1:10" ht="18.75" x14ac:dyDescent="0.25">
      <c r="A299" s="1"/>
      <c r="B299" s="59"/>
      <c r="C299" s="60"/>
      <c r="D299" s="60"/>
      <c r="E299" s="61"/>
      <c r="F299" s="62"/>
      <c r="G299" s="62"/>
      <c r="H299" s="1"/>
      <c r="I299" s="1"/>
      <c r="J299" s="17"/>
    </row>
    <row r="300" spans="1:10" ht="18.75" x14ac:dyDescent="0.25">
      <c r="A300" s="1"/>
      <c r="B300" s="59"/>
      <c r="C300" s="60"/>
      <c r="D300" s="60"/>
      <c r="E300" s="61"/>
      <c r="F300" s="62"/>
      <c r="G300" s="62"/>
      <c r="H300" s="1"/>
      <c r="I300" s="1"/>
      <c r="J300" s="17"/>
    </row>
    <row r="301" spans="1:10" ht="18.75" x14ac:dyDescent="0.25">
      <c r="A301" s="1"/>
      <c r="B301" s="59"/>
      <c r="C301" s="60"/>
      <c r="D301" s="60"/>
      <c r="E301" s="61"/>
      <c r="F301" s="62"/>
      <c r="G301" s="62"/>
      <c r="H301" s="1"/>
      <c r="I301" s="1"/>
      <c r="J301" s="17"/>
    </row>
    <row r="302" spans="1:10" ht="18.75" x14ac:dyDescent="0.25">
      <c r="A302" s="1"/>
      <c r="B302" s="59"/>
      <c r="C302" s="60"/>
      <c r="D302" s="60"/>
      <c r="E302" s="61"/>
      <c r="F302" s="62"/>
      <c r="G302" s="62"/>
      <c r="J302" s="17"/>
    </row>
    <row r="303" spans="1:10" ht="18.75" x14ac:dyDescent="0.25">
      <c r="A303" s="1"/>
      <c r="B303" s="59"/>
      <c r="C303" s="60"/>
      <c r="D303" s="60"/>
      <c r="E303" s="61"/>
      <c r="F303" s="62"/>
      <c r="G303" s="62"/>
      <c r="J303" s="17"/>
    </row>
    <row r="304" spans="1:10" ht="18.75" x14ac:dyDescent="0.25">
      <c r="A304" s="1"/>
      <c r="B304" s="59"/>
      <c r="C304" s="60"/>
      <c r="D304" s="60"/>
      <c r="E304" s="61"/>
      <c r="F304" s="62"/>
      <c r="G304" s="62"/>
      <c r="J304" s="17"/>
    </row>
    <row r="305" spans="1:10" ht="18.75" x14ac:dyDescent="0.25">
      <c r="A305" s="1"/>
      <c r="B305" s="59"/>
      <c r="C305" s="60"/>
      <c r="D305" s="60"/>
      <c r="E305" s="61"/>
      <c r="F305" s="62"/>
      <c r="G305" s="62"/>
      <c r="H305" s="1"/>
      <c r="I305" s="1"/>
      <c r="J305" s="17"/>
    </row>
    <row r="306" spans="1:10" ht="18.75" x14ac:dyDescent="0.25">
      <c r="A306" s="1"/>
      <c r="B306" s="59"/>
      <c r="C306" s="60"/>
      <c r="D306" s="60"/>
      <c r="E306" s="61"/>
      <c r="F306" s="62"/>
      <c r="G306" s="62"/>
      <c r="J306" s="17"/>
    </row>
    <row r="307" spans="1:10" ht="18.75" x14ac:dyDescent="0.25">
      <c r="A307" s="1"/>
      <c r="B307" s="59"/>
      <c r="C307" s="60"/>
      <c r="D307" s="60"/>
      <c r="E307" s="61"/>
      <c r="F307" s="62"/>
      <c r="G307" s="62"/>
      <c r="H307" s="1"/>
      <c r="I307" s="1"/>
      <c r="J307" s="17"/>
    </row>
    <row r="308" spans="1:10" ht="18.75" x14ac:dyDescent="0.25">
      <c r="A308" s="1"/>
      <c r="B308" s="59"/>
      <c r="C308" s="60"/>
      <c r="D308" s="60"/>
      <c r="E308" s="61"/>
      <c r="F308" s="62"/>
      <c r="G308" s="62"/>
      <c r="J308" s="17"/>
    </row>
    <row r="309" spans="1:10" ht="18.75" x14ac:dyDescent="0.25">
      <c r="A309" s="1"/>
      <c r="B309" s="59"/>
      <c r="C309" s="60"/>
      <c r="D309" s="60"/>
      <c r="E309" s="61"/>
      <c r="F309" s="62"/>
      <c r="G309" s="62"/>
      <c r="H309" s="1"/>
      <c r="I309" s="1"/>
      <c r="J309" s="17"/>
    </row>
    <row r="310" spans="1:10" ht="18.75" x14ac:dyDescent="0.25">
      <c r="A310" s="1"/>
      <c r="B310" s="59"/>
      <c r="C310" s="60"/>
      <c r="D310" s="60"/>
      <c r="E310" s="61"/>
      <c r="F310" s="62"/>
      <c r="G310" s="62"/>
      <c r="H310" s="1"/>
      <c r="I310" s="1"/>
      <c r="J310" s="17"/>
    </row>
    <row r="311" spans="1:10" ht="18.75" x14ac:dyDescent="0.25">
      <c r="A311" s="1"/>
      <c r="B311" s="59"/>
      <c r="C311" s="60"/>
      <c r="D311" s="60"/>
      <c r="E311" s="61"/>
      <c r="F311" s="62"/>
      <c r="G311" s="62"/>
      <c r="J311" s="17"/>
    </row>
    <row r="312" spans="1:10" ht="18.75" x14ac:dyDescent="0.25">
      <c r="A312" s="1"/>
      <c r="B312" s="59"/>
      <c r="C312" s="60"/>
      <c r="D312" s="60"/>
      <c r="E312" s="61"/>
      <c r="F312" s="62"/>
      <c r="G312" s="62"/>
      <c r="J312" s="17"/>
    </row>
    <row r="313" spans="1:10" ht="18.75" x14ac:dyDescent="0.25">
      <c r="A313" s="1"/>
      <c r="B313" s="59"/>
      <c r="C313" s="60"/>
      <c r="D313" s="60"/>
      <c r="E313" s="61"/>
      <c r="F313" s="62"/>
      <c r="G313" s="62"/>
      <c r="H313" s="1"/>
      <c r="I313" s="1"/>
      <c r="J313" s="17"/>
    </row>
    <row r="314" spans="1:10" ht="18.75" x14ac:dyDescent="0.25">
      <c r="A314" s="1"/>
      <c r="B314" s="59"/>
      <c r="C314" s="60"/>
      <c r="D314" s="60"/>
      <c r="E314" s="61"/>
      <c r="F314" s="62"/>
      <c r="G314" s="62"/>
      <c r="H314" s="1"/>
      <c r="I314" s="1"/>
      <c r="J314" s="17"/>
    </row>
    <row r="315" spans="1:10" ht="18.75" x14ac:dyDescent="0.25">
      <c r="A315" s="1"/>
      <c r="B315" s="59"/>
      <c r="C315" s="60"/>
      <c r="D315" s="60"/>
      <c r="E315" s="61"/>
      <c r="F315" s="62"/>
      <c r="G315" s="62"/>
      <c r="J315" s="17"/>
    </row>
    <row r="316" spans="1:10" ht="18.75" x14ac:dyDescent="0.25">
      <c r="A316" s="1"/>
      <c r="B316" s="59"/>
      <c r="C316" s="60"/>
      <c r="D316" s="60"/>
      <c r="E316" s="61"/>
      <c r="F316" s="62"/>
      <c r="G316" s="62"/>
      <c r="H316" s="1"/>
      <c r="I316" s="1"/>
      <c r="J316" s="17"/>
    </row>
    <row r="317" spans="1:10" ht="18.75" x14ac:dyDescent="0.25">
      <c r="A317" s="1"/>
      <c r="B317" s="59"/>
      <c r="C317" s="60"/>
      <c r="D317" s="60"/>
      <c r="E317" s="61"/>
      <c r="F317" s="62"/>
      <c r="G317" s="62"/>
      <c r="J317" s="17"/>
    </row>
    <row r="318" spans="1:10" ht="18.75" x14ac:dyDescent="0.25">
      <c r="A318" s="1"/>
      <c r="B318" s="59"/>
      <c r="C318" s="60"/>
      <c r="D318" s="60"/>
      <c r="E318" s="61"/>
      <c r="F318" s="62"/>
      <c r="G318" s="62"/>
      <c r="H318" s="1"/>
      <c r="I318" s="1"/>
      <c r="J318" s="17"/>
    </row>
    <row r="319" spans="1:10" ht="18.75" x14ac:dyDescent="0.25">
      <c r="A319" s="1"/>
      <c r="B319" s="59"/>
      <c r="C319" s="60"/>
      <c r="D319" s="60"/>
      <c r="E319" s="61"/>
      <c r="F319" s="62"/>
      <c r="G319" s="62"/>
      <c r="H319" s="1"/>
      <c r="I319" s="1"/>
      <c r="J319" s="17"/>
    </row>
    <row r="320" spans="1:10" ht="18.75" x14ac:dyDescent="0.25">
      <c r="A320" s="1"/>
      <c r="B320" s="59"/>
      <c r="C320" s="60"/>
      <c r="D320" s="60"/>
      <c r="E320" s="61"/>
      <c r="F320" s="62"/>
      <c r="G320" s="62"/>
      <c r="H320" s="1"/>
      <c r="I320" s="1"/>
      <c r="J320" s="17"/>
    </row>
    <row r="321" spans="1:10" ht="18.75" x14ac:dyDescent="0.25">
      <c r="A321" s="1"/>
      <c r="B321" s="59"/>
      <c r="C321" s="60"/>
      <c r="D321" s="60"/>
      <c r="E321" s="61"/>
      <c r="F321" s="62"/>
      <c r="G321" s="62"/>
      <c r="H321" s="1"/>
      <c r="I321" s="1"/>
      <c r="J321" s="17"/>
    </row>
    <row r="322" spans="1:10" ht="18.75" x14ac:dyDescent="0.25">
      <c r="A322" s="1"/>
      <c r="B322" s="59"/>
      <c r="C322" s="60"/>
      <c r="D322" s="60"/>
      <c r="E322" s="61"/>
      <c r="F322" s="62"/>
      <c r="G322" s="62"/>
      <c r="H322" s="1"/>
      <c r="I322" s="1"/>
      <c r="J322" s="17"/>
    </row>
    <row r="323" spans="1:10" ht="18.75" x14ac:dyDescent="0.25">
      <c r="A323" s="1"/>
      <c r="B323" s="59"/>
      <c r="C323" s="60"/>
      <c r="D323" s="60"/>
      <c r="E323" s="61"/>
      <c r="F323" s="62"/>
      <c r="G323" s="62"/>
      <c r="H323" s="1"/>
      <c r="I323" s="1"/>
      <c r="J323" s="17"/>
    </row>
    <row r="324" spans="1:10" ht="18.75" x14ac:dyDescent="0.25">
      <c r="A324" s="1"/>
      <c r="B324" s="59"/>
      <c r="C324" s="60"/>
      <c r="D324" s="60"/>
      <c r="E324" s="61"/>
      <c r="F324" s="62"/>
      <c r="G324" s="62"/>
      <c r="H324" s="1"/>
      <c r="I324" s="1"/>
      <c r="J324" s="17"/>
    </row>
    <row r="325" spans="1:10" ht="18.75" x14ac:dyDescent="0.25">
      <c r="A325" s="1"/>
      <c r="B325" s="59"/>
      <c r="C325" s="60"/>
      <c r="D325" s="60"/>
      <c r="E325" s="61"/>
      <c r="F325" s="62"/>
      <c r="G325" s="62"/>
      <c r="H325" s="1"/>
      <c r="I325" s="1"/>
      <c r="J325" s="17"/>
    </row>
    <row r="326" spans="1:10" ht="18.75" x14ac:dyDescent="0.25">
      <c r="A326" s="1"/>
      <c r="B326" s="59"/>
      <c r="C326" s="60"/>
      <c r="D326" s="60"/>
      <c r="E326" s="61"/>
      <c r="F326" s="62"/>
      <c r="G326" s="62"/>
      <c r="H326" s="1"/>
      <c r="I326" s="1"/>
      <c r="J326" s="17"/>
    </row>
    <row r="327" spans="1:10" ht="18.75" x14ac:dyDescent="0.25">
      <c r="A327" s="1"/>
      <c r="B327" s="59"/>
      <c r="C327" s="60"/>
      <c r="D327" s="60"/>
      <c r="E327" s="61"/>
      <c r="F327" s="62"/>
      <c r="G327" s="62"/>
      <c r="H327" s="1"/>
      <c r="I327" s="1"/>
      <c r="J327" s="17"/>
    </row>
    <row r="328" spans="1:10" ht="18.75" x14ac:dyDescent="0.25">
      <c r="A328" s="1"/>
      <c r="B328" s="59"/>
      <c r="C328" s="60"/>
      <c r="D328" s="60"/>
      <c r="E328" s="61"/>
      <c r="F328" s="62"/>
      <c r="G328" s="62"/>
      <c r="H328" s="1"/>
      <c r="I328" s="1"/>
      <c r="J328" s="17"/>
    </row>
    <row r="329" spans="1:10" ht="18.75" x14ac:dyDescent="0.25">
      <c r="A329" s="1"/>
      <c r="B329" s="59"/>
      <c r="C329" s="60"/>
      <c r="D329" s="60"/>
      <c r="E329" s="61"/>
      <c r="F329" s="62"/>
      <c r="G329" s="62"/>
      <c r="J329" s="17"/>
    </row>
    <row r="330" spans="1:10" ht="18.75" x14ac:dyDescent="0.25">
      <c r="A330" s="1"/>
      <c r="B330" s="59"/>
      <c r="C330" s="60"/>
      <c r="D330" s="60"/>
      <c r="E330" s="61"/>
      <c r="F330" s="62"/>
      <c r="G330" s="62"/>
      <c r="H330" s="1"/>
      <c r="I330" s="1"/>
      <c r="J330" s="17"/>
    </row>
    <row r="331" spans="1:10" ht="18.75" x14ac:dyDescent="0.25">
      <c r="A331" s="1"/>
      <c r="B331" s="59"/>
      <c r="C331" s="60"/>
      <c r="D331" s="60"/>
      <c r="E331" s="61"/>
      <c r="F331" s="62"/>
      <c r="G331" s="62"/>
      <c r="J331" s="17"/>
    </row>
    <row r="332" spans="1:10" ht="18.75" x14ac:dyDescent="0.25">
      <c r="A332" s="1"/>
      <c r="B332" s="59"/>
      <c r="C332" s="60"/>
      <c r="D332" s="60"/>
      <c r="E332" s="61"/>
      <c r="F332" s="62"/>
      <c r="G332" s="62"/>
      <c r="H332" s="1"/>
      <c r="I332" s="1"/>
      <c r="J332" s="17"/>
    </row>
    <row r="333" spans="1:10" ht="18.75" x14ac:dyDescent="0.25">
      <c r="A333" s="1"/>
      <c r="B333" s="59"/>
      <c r="C333" s="60"/>
      <c r="D333" s="60"/>
      <c r="E333" s="61"/>
      <c r="F333" s="62"/>
      <c r="G333" s="62"/>
      <c r="H333" s="1"/>
      <c r="I333" s="1"/>
      <c r="J333" s="17"/>
    </row>
    <row r="334" spans="1:10" ht="18.75" x14ac:dyDescent="0.25">
      <c r="A334" s="1"/>
      <c r="B334" s="59"/>
      <c r="C334" s="60"/>
      <c r="D334" s="60"/>
      <c r="E334" s="61"/>
      <c r="F334" s="62"/>
      <c r="G334" s="62"/>
      <c r="J334" s="17"/>
    </row>
    <row r="335" spans="1:10" ht="18.75" x14ac:dyDescent="0.25">
      <c r="A335" s="1"/>
      <c r="B335" s="59"/>
      <c r="C335" s="60"/>
      <c r="D335" s="60"/>
      <c r="E335" s="61"/>
      <c r="F335" s="62"/>
      <c r="G335" s="62"/>
      <c r="J335" s="17"/>
    </row>
    <row r="336" spans="1:10" ht="18.75" x14ac:dyDescent="0.25">
      <c r="A336" s="1"/>
      <c r="B336" s="59"/>
      <c r="C336" s="60"/>
      <c r="D336" s="60"/>
      <c r="E336" s="61"/>
      <c r="F336" s="62"/>
      <c r="G336" s="62"/>
      <c r="J336" s="17"/>
    </row>
    <row r="337" spans="1:10" ht="18.75" x14ac:dyDescent="0.25">
      <c r="A337" s="1"/>
      <c r="B337" s="59"/>
      <c r="C337" s="60"/>
      <c r="D337" s="60"/>
      <c r="E337" s="61"/>
      <c r="F337" s="62"/>
      <c r="G337" s="62"/>
      <c r="J337" s="17"/>
    </row>
    <row r="338" spans="1:10" ht="18.75" x14ac:dyDescent="0.25">
      <c r="A338" s="1"/>
      <c r="B338" s="59"/>
      <c r="C338" s="60"/>
      <c r="D338" s="60"/>
      <c r="E338" s="61"/>
      <c r="F338" s="62"/>
      <c r="G338" s="62"/>
      <c r="H338" s="1"/>
      <c r="I338" s="1"/>
      <c r="J338" s="17"/>
    </row>
    <row r="339" spans="1:10" ht="18.75" x14ac:dyDescent="0.25">
      <c r="A339" s="1"/>
      <c r="B339" s="59"/>
      <c r="C339" s="60"/>
      <c r="D339" s="60"/>
      <c r="E339" s="61"/>
      <c r="F339" s="62"/>
      <c r="G339" s="62"/>
      <c r="H339" s="1"/>
      <c r="I339" s="1"/>
      <c r="J339" s="17"/>
    </row>
    <row r="340" spans="1:10" ht="18.75" x14ac:dyDescent="0.25">
      <c r="A340" s="1"/>
      <c r="B340" s="59"/>
      <c r="C340" s="60"/>
      <c r="D340" s="60"/>
      <c r="E340" s="61"/>
      <c r="F340" s="62"/>
      <c r="G340" s="62"/>
      <c r="H340" s="1"/>
      <c r="I340" s="1"/>
      <c r="J340" s="17"/>
    </row>
    <row r="341" spans="1:10" ht="18.75" x14ac:dyDescent="0.25">
      <c r="A341" s="1"/>
      <c r="B341" s="59"/>
      <c r="C341" s="60"/>
      <c r="D341" s="60"/>
      <c r="E341" s="61"/>
      <c r="F341" s="62"/>
      <c r="G341" s="62"/>
      <c r="J341" s="17"/>
    </row>
    <row r="342" spans="1:10" ht="18.75" x14ac:dyDescent="0.25">
      <c r="A342" s="1"/>
      <c r="B342" s="59"/>
      <c r="C342" s="60"/>
      <c r="D342" s="60"/>
      <c r="E342" s="61"/>
      <c r="F342" s="62"/>
      <c r="G342" s="62"/>
      <c r="J342" s="17"/>
    </row>
    <row r="343" spans="1:10" ht="18.75" x14ac:dyDescent="0.25">
      <c r="A343" s="1"/>
      <c r="B343" s="59"/>
      <c r="C343" s="60"/>
      <c r="D343" s="60"/>
      <c r="E343" s="61"/>
      <c r="F343" s="62"/>
      <c r="G343" s="62"/>
      <c r="J343" s="17"/>
    </row>
    <row r="344" spans="1:10" ht="18.75" x14ac:dyDescent="0.25">
      <c r="A344" s="1"/>
      <c r="B344" s="59"/>
      <c r="C344" s="60"/>
      <c r="D344" s="60"/>
      <c r="E344" s="61"/>
      <c r="F344" s="62"/>
      <c r="G344" s="62"/>
      <c r="J344" s="17"/>
    </row>
    <row r="345" spans="1:10" ht="18.75" x14ac:dyDescent="0.25">
      <c r="A345" s="1"/>
      <c r="B345" s="59"/>
      <c r="C345" s="60"/>
      <c r="D345" s="60"/>
      <c r="E345" s="61"/>
      <c r="F345" s="62"/>
      <c r="G345" s="62"/>
      <c r="H345" s="1"/>
      <c r="I345" s="1"/>
      <c r="J345" s="17"/>
    </row>
    <row r="346" spans="1:10" ht="18.75" x14ac:dyDescent="0.25">
      <c r="A346" s="1"/>
      <c r="B346" s="59"/>
      <c r="C346" s="60"/>
      <c r="D346" s="60"/>
      <c r="E346" s="61"/>
      <c r="F346" s="62"/>
      <c r="G346" s="62"/>
      <c r="J346" s="17"/>
    </row>
    <row r="347" spans="1:10" ht="18.75" x14ac:dyDescent="0.25">
      <c r="A347" s="1"/>
      <c r="B347" s="59"/>
      <c r="C347" s="60"/>
      <c r="D347" s="60"/>
      <c r="E347" s="61"/>
      <c r="F347" s="62"/>
      <c r="G347" s="62"/>
      <c r="J347" s="17"/>
    </row>
    <row r="348" spans="1:10" ht="18.75" x14ac:dyDescent="0.25">
      <c r="A348" s="1"/>
      <c r="B348" s="59"/>
      <c r="C348" s="60"/>
      <c r="D348" s="60"/>
      <c r="E348" s="61"/>
      <c r="F348" s="62"/>
      <c r="G348" s="62"/>
      <c r="J348" s="17"/>
    </row>
    <row r="349" spans="1:10" ht="18.75" x14ac:dyDescent="0.25">
      <c r="A349" s="1"/>
      <c r="B349" s="59"/>
      <c r="C349" s="60"/>
      <c r="D349" s="60"/>
      <c r="E349" s="61"/>
      <c r="F349" s="62"/>
      <c r="G349" s="62"/>
      <c r="J349" s="17"/>
    </row>
    <row r="350" spans="1:10" ht="18.75" x14ac:dyDescent="0.25">
      <c r="A350" s="1"/>
      <c r="B350" s="59"/>
      <c r="C350" s="60"/>
      <c r="D350" s="60"/>
      <c r="E350" s="61"/>
      <c r="F350" s="62"/>
      <c r="G350" s="62"/>
      <c r="J350" s="17"/>
    </row>
    <row r="351" spans="1:10" ht="18.75" x14ac:dyDescent="0.25">
      <c r="A351" s="1"/>
      <c r="B351" s="59"/>
      <c r="C351" s="60"/>
      <c r="D351" s="60"/>
      <c r="E351" s="61"/>
      <c r="F351" s="62"/>
      <c r="G351" s="62"/>
      <c r="J351" s="17"/>
    </row>
    <row r="352" spans="1:10" ht="18.75" x14ac:dyDescent="0.25">
      <c r="A352" s="1"/>
      <c r="B352" s="59"/>
      <c r="C352" s="60"/>
      <c r="D352" s="60"/>
      <c r="E352" s="61"/>
      <c r="F352" s="62"/>
      <c r="G352" s="62"/>
      <c r="J352" s="17"/>
    </row>
    <row r="353" spans="1:10" ht="18.75" x14ac:dyDescent="0.25">
      <c r="A353" s="1"/>
      <c r="B353" s="59"/>
      <c r="C353" s="60"/>
      <c r="D353" s="60"/>
      <c r="E353" s="61"/>
      <c r="F353" s="62"/>
      <c r="G353" s="62"/>
      <c r="J353" s="17"/>
    </row>
    <row r="354" spans="1:10" ht="18.75" x14ac:dyDescent="0.25">
      <c r="A354" s="1"/>
      <c r="B354" s="59"/>
      <c r="C354" s="60"/>
      <c r="D354" s="60"/>
      <c r="E354" s="61"/>
      <c r="F354" s="62"/>
      <c r="G354" s="62"/>
      <c r="J354" s="17"/>
    </row>
    <row r="355" spans="1:10" ht="18.75" x14ac:dyDescent="0.25">
      <c r="A355" s="1"/>
      <c r="B355" s="59"/>
      <c r="C355" s="60"/>
      <c r="D355" s="60"/>
      <c r="E355" s="61"/>
      <c r="F355" s="62"/>
      <c r="G355" s="62"/>
      <c r="J355" s="17"/>
    </row>
    <row r="356" spans="1:10" ht="18.75" x14ac:dyDescent="0.25">
      <c r="A356" s="1"/>
      <c r="B356" s="59"/>
      <c r="C356" s="60"/>
      <c r="D356" s="60"/>
      <c r="E356" s="61"/>
      <c r="F356" s="62"/>
      <c r="G356" s="62"/>
      <c r="J356" s="17"/>
    </row>
    <row r="357" spans="1:10" ht="18.75" x14ac:dyDescent="0.25">
      <c r="A357" s="1"/>
      <c r="B357" s="59"/>
      <c r="C357" s="60"/>
      <c r="D357" s="60"/>
      <c r="E357" s="61"/>
      <c r="F357" s="62"/>
      <c r="G357" s="62"/>
      <c r="J357" s="17"/>
    </row>
    <row r="358" spans="1:10" ht="18.75" x14ac:dyDescent="0.25">
      <c r="A358" s="1"/>
      <c r="B358" s="59"/>
      <c r="C358" s="60"/>
      <c r="D358" s="60"/>
      <c r="E358" s="61"/>
      <c r="F358" s="62"/>
      <c r="G358" s="62"/>
      <c r="J358" s="17"/>
    </row>
    <row r="359" spans="1:10" ht="18.75" x14ac:dyDescent="0.25">
      <c r="A359" s="1"/>
      <c r="B359" s="59"/>
      <c r="C359" s="60"/>
      <c r="D359" s="60"/>
      <c r="E359" s="61"/>
      <c r="F359" s="62"/>
      <c r="G359" s="62"/>
      <c r="J359" s="17"/>
    </row>
    <row r="360" spans="1:10" ht="18.75" x14ac:dyDescent="0.25">
      <c r="A360" s="1"/>
      <c r="B360" s="59"/>
      <c r="C360" s="60"/>
      <c r="D360" s="60"/>
      <c r="E360" s="61"/>
      <c r="F360" s="62"/>
      <c r="G360" s="62"/>
      <c r="J360" s="17"/>
    </row>
    <row r="361" spans="1:10" ht="18.75" x14ac:dyDescent="0.25">
      <c r="A361" s="1"/>
      <c r="B361" s="59"/>
      <c r="C361" s="60"/>
      <c r="D361" s="60"/>
      <c r="E361" s="61"/>
      <c r="F361" s="62"/>
      <c r="G361" s="62"/>
      <c r="J361" s="17"/>
    </row>
    <row r="362" spans="1:10" ht="18.75" x14ac:dyDescent="0.25">
      <c r="A362" s="1"/>
      <c r="B362" s="59"/>
      <c r="C362" s="60"/>
      <c r="D362" s="60"/>
      <c r="E362" s="61"/>
      <c r="F362" s="62"/>
      <c r="G362" s="62"/>
      <c r="J362" s="17"/>
    </row>
    <row r="363" spans="1:10" ht="18.75" x14ac:dyDescent="0.25">
      <c r="A363" s="1"/>
      <c r="B363" s="59"/>
      <c r="C363" s="60"/>
      <c r="D363" s="60"/>
      <c r="E363" s="61"/>
      <c r="F363" s="62"/>
      <c r="G363" s="62"/>
      <c r="J363" s="17"/>
    </row>
    <row r="364" spans="1:10" ht="18.75" x14ac:dyDescent="0.25">
      <c r="A364" s="1"/>
      <c r="B364" s="59"/>
      <c r="C364" s="60"/>
      <c r="D364" s="60"/>
      <c r="E364" s="61"/>
      <c r="F364" s="62"/>
      <c r="G364" s="62"/>
      <c r="J364" s="17"/>
    </row>
    <row r="365" spans="1:10" ht="18.75" x14ac:dyDescent="0.25">
      <c r="A365" s="1"/>
      <c r="B365" s="59"/>
      <c r="C365" s="60"/>
      <c r="D365" s="60"/>
      <c r="E365" s="61"/>
      <c r="F365" s="62"/>
      <c r="G365" s="62"/>
      <c r="J365" s="17"/>
    </row>
    <row r="366" spans="1:10" ht="18.75" x14ac:dyDescent="0.25">
      <c r="A366" s="1"/>
      <c r="B366" s="59"/>
      <c r="C366" s="60"/>
      <c r="D366" s="60"/>
      <c r="E366" s="61"/>
      <c r="F366" s="62"/>
      <c r="G366" s="62"/>
      <c r="J366" s="17"/>
    </row>
    <row r="367" spans="1:10" ht="18.75" x14ac:dyDescent="0.25">
      <c r="A367" s="1"/>
      <c r="B367" s="59"/>
      <c r="C367" s="60"/>
      <c r="D367" s="60"/>
      <c r="E367" s="61"/>
      <c r="F367" s="62"/>
      <c r="G367" s="62"/>
      <c r="J367" s="17"/>
    </row>
    <row r="368" spans="1:10" ht="18.75" x14ac:dyDescent="0.25">
      <c r="A368" s="64"/>
      <c r="B368" s="59"/>
      <c r="C368" s="60"/>
      <c r="D368" s="60"/>
      <c r="E368" s="61"/>
      <c r="F368" s="62"/>
      <c r="G368" s="62"/>
      <c r="J368" s="17"/>
    </row>
    <row r="369" spans="1:10" ht="18.75" x14ac:dyDescent="0.25">
      <c r="A369" s="64"/>
      <c r="B369" s="59"/>
      <c r="C369" s="60"/>
      <c r="D369" s="60"/>
      <c r="E369" s="61"/>
      <c r="F369" s="62"/>
      <c r="G369" s="62"/>
      <c r="J369" s="17"/>
    </row>
    <row r="370" spans="1:10" ht="18.75" x14ac:dyDescent="0.25">
      <c r="A370" s="64"/>
      <c r="B370" s="59"/>
      <c r="C370" s="60"/>
      <c r="D370" s="60"/>
      <c r="E370" s="61"/>
      <c r="F370" s="62"/>
      <c r="G370" s="62"/>
      <c r="H370" s="2"/>
      <c r="I370" s="2"/>
      <c r="J370" s="17"/>
    </row>
    <row r="371" spans="1:10" ht="18.75" x14ac:dyDescent="0.25">
      <c r="A371" s="64"/>
      <c r="B371" s="59"/>
      <c r="C371" s="60"/>
      <c r="D371" s="60"/>
      <c r="E371" s="61"/>
      <c r="F371" s="62"/>
      <c r="G371" s="62"/>
      <c r="H371" s="2"/>
      <c r="I371" s="2"/>
      <c r="J371" s="17"/>
    </row>
    <row r="372" spans="1:10" ht="18.75" x14ac:dyDescent="0.25">
      <c r="A372" s="64"/>
      <c r="B372" s="59"/>
      <c r="C372" s="60"/>
      <c r="D372" s="60"/>
      <c r="E372" s="61"/>
      <c r="F372" s="62"/>
      <c r="G372" s="62"/>
      <c r="J372" s="17"/>
    </row>
    <row r="373" spans="1:10" ht="18.75" x14ac:dyDescent="0.25">
      <c r="A373" s="64"/>
      <c r="B373" s="59"/>
      <c r="C373" s="60"/>
      <c r="D373" s="60"/>
      <c r="E373" s="61"/>
      <c r="F373" s="62"/>
      <c r="G373" s="62"/>
      <c r="H373" s="2"/>
      <c r="I373" s="2"/>
      <c r="J373" s="17"/>
    </row>
    <row r="374" spans="1:10" ht="18.75" x14ac:dyDescent="0.25">
      <c r="A374" s="64"/>
      <c r="B374" s="59"/>
      <c r="C374" s="60"/>
      <c r="D374" s="60"/>
      <c r="E374" s="61"/>
      <c r="F374" s="62"/>
      <c r="G374" s="62"/>
      <c r="H374" s="2"/>
      <c r="I374" s="2"/>
      <c r="J374" s="17"/>
    </row>
    <row r="375" spans="1:10" ht="18.75" x14ac:dyDescent="0.25">
      <c r="A375" s="64"/>
      <c r="B375" s="59"/>
      <c r="C375" s="60"/>
      <c r="D375" s="60"/>
      <c r="E375" s="61"/>
      <c r="F375" s="62"/>
      <c r="G375" s="62"/>
      <c r="H375" s="2"/>
      <c r="I375" s="2"/>
      <c r="J375" s="17"/>
    </row>
    <row r="376" spans="1:10" ht="18.75" x14ac:dyDescent="0.25">
      <c r="A376" s="64"/>
      <c r="B376" s="59"/>
      <c r="C376" s="60"/>
      <c r="D376" s="60"/>
      <c r="E376" s="61"/>
      <c r="F376" s="62"/>
      <c r="G376" s="62"/>
      <c r="H376" s="2"/>
      <c r="I376" s="2"/>
      <c r="J376" s="17"/>
    </row>
    <row r="377" spans="1:10" ht="18.75" x14ac:dyDescent="0.25">
      <c r="A377" s="64"/>
      <c r="B377" s="59"/>
      <c r="C377" s="60"/>
      <c r="D377" s="60"/>
      <c r="E377" s="61"/>
      <c r="F377" s="62"/>
      <c r="G377" s="62"/>
      <c r="H377" s="2"/>
      <c r="I377" s="2"/>
      <c r="J377" s="17"/>
    </row>
    <row r="378" spans="1:10" ht="18.75" x14ac:dyDescent="0.25">
      <c r="A378" s="64"/>
      <c r="B378" s="59"/>
      <c r="C378" s="60"/>
      <c r="D378" s="60"/>
      <c r="E378" s="61"/>
      <c r="F378" s="62"/>
      <c r="G378" s="62"/>
      <c r="H378" s="2"/>
      <c r="I378" s="2"/>
      <c r="J378" s="17"/>
    </row>
    <row r="379" spans="1:10" ht="18.75" x14ac:dyDescent="0.25">
      <c r="A379" s="64"/>
      <c r="B379" s="59"/>
      <c r="C379" s="60"/>
      <c r="D379" s="60"/>
      <c r="E379" s="61"/>
      <c r="F379" s="62"/>
      <c r="G379" s="62"/>
      <c r="J379" s="17"/>
    </row>
    <row r="380" spans="1:10" ht="18.75" x14ac:dyDescent="0.25">
      <c r="A380" s="64"/>
      <c r="B380" s="59"/>
      <c r="C380" s="60"/>
      <c r="D380" s="60"/>
      <c r="E380" s="61"/>
      <c r="F380" s="62"/>
      <c r="G380" s="62"/>
      <c r="J380" s="17"/>
    </row>
    <row r="381" spans="1:10" ht="18.75" x14ac:dyDescent="0.25">
      <c r="A381" s="64"/>
      <c r="B381" s="59"/>
      <c r="C381" s="60"/>
      <c r="D381" s="60"/>
      <c r="E381" s="61"/>
      <c r="F381" s="62"/>
      <c r="G381" s="62"/>
      <c r="J381" s="17"/>
    </row>
    <row r="382" spans="1:10" ht="18.75" x14ac:dyDescent="0.25">
      <c r="A382" s="64"/>
      <c r="B382" s="59"/>
      <c r="C382" s="60"/>
      <c r="D382" s="60"/>
      <c r="E382" s="61"/>
      <c r="F382" s="62"/>
      <c r="G382" s="62"/>
      <c r="J382" s="17"/>
    </row>
    <row r="383" spans="1:10" ht="18.75" x14ac:dyDescent="0.25">
      <c r="A383" s="64"/>
      <c r="B383" s="59"/>
      <c r="C383" s="60"/>
      <c r="D383" s="60"/>
      <c r="E383" s="61"/>
      <c r="F383" s="62"/>
      <c r="G383" s="62"/>
      <c r="J383" s="17"/>
    </row>
    <row r="384" spans="1:10" ht="18.75" x14ac:dyDescent="0.25">
      <c r="A384" s="64"/>
      <c r="B384" s="59"/>
      <c r="C384" s="60"/>
      <c r="D384" s="60"/>
      <c r="E384" s="61"/>
      <c r="F384" s="62"/>
      <c r="G384" s="62"/>
      <c r="J384" s="17"/>
    </row>
    <row r="385" spans="1:10" ht="18.75" x14ac:dyDescent="0.25">
      <c r="A385" s="64"/>
      <c r="B385" s="59"/>
      <c r="C385" s="60"/>
      <c r="D385" s="60"/>
      <c r="E385" s="61"/>
      <c r="F385" s="62"/>
      <c r="G385" s="62"/>
      <c r="J385" s="17"/>
    </row>
    <row r="386" spans="1:10" ht="18.75" x14ac:dyDescent="0.25">
      <c r="A386" s="64"/>
      <c r="B386" s="59"/>
      <c r="C386" s="60"/>
      <c r="D386" s="60"/>
      <c r="E386" s="61"/>
      <c r="F386" s="62"/>
      <c r="G386" s="62"/>
      <c r="J386" s="17"/>
    </row>
    <row r="387" spans="1:10" ht="18.75" x14ac:dyDescent="0.25">
      <c r="A387" s="64"/>
      <c r="B387" s="59"/>
      <c r="C387" s="60"/>
      <c r="D387" s="60"/>
      <c r="E387" s="61"/>
      <c r="F387" s="62"/>
      <c r="G387" s="62"/>
      <c r="H387" s="2"/>
      <c r="I387" s="2"/>
      <c r="J387" s="17"/>
    </row>
    <row r="388" spans="1:10" ht="18.75" x14ac:dyDescent="0.25">
      <c r="A388" s="64"/>
      <c r="B388" s="59"/>
      <c r="C388" s="60"/>
      <c r="D388" s="60"/>
      <c r="E388" s="61"/>
      <c r="F388" s="62"/>
      <c r="G388" s="62"/>
      <c r="H388" s="2"/>
      <c r="I388" s="2"/>
      <c r="J388" s="17"/>
    </row>
    <row r="389" spans="1:10" ht="18.75" x14ac:dyDescent="0.25">
      <c r="A389" s="64"/>
      <c r="B389" s="59"/>
      <c r="C389" s="60"/>
      <c r="D389" s="60"/>
      <c r="E389" s="61"/>
      <c r="F389" s="62"/>
      <c r="G389" s="62"/>
      <c r="H389" s="2"/>
      <c r="I389" s="2"/>
      <c r="J389" s="17"/>
    </row>
    <row r="390" spans="1:10" ht="18.75" x14ac:dyDescent="0.25">
      <c r="A390" s="64"/>
      <c r="B390" s="59"/>
      <c r="C390" s="60"/>
      <c r="D390" s="60"/>
      <c r="E390" s="61"/>
      <c r="F390" s="62"/>
      <c r="G390" s="62"/>
      <c r="H390" s="2"/>
      <c r="I390" s="2"/>
      <c r="J390" s="17"/>
    </row>
    <row r="391" spans="1:10" ht="18.75" x14ac:dyDescent="0.25">
      <c r="A391" s="64"/>
      <c r="B391" s="59"/>
      <c r="C391" s="60"/>
      <c r="D391" s="60"/>
      <c r="E391" s="61"/>
      <c r="F391" s="62"/>
      <c r="G391" s="62"/>
      <c r="H391" s="2"/>
      <c r="I391" s="2"/>
      <c r="J391" s="17"/>
    </row>
    <row r="392" spans="1:10" ht="18.75" x14ac:dyDescent="0.25">
      <c r="A392" s="64"/>
      <c r="B392" s="59"/>
      <c r="C392" s="60"/>
      <c r="D392" s="60"/>
      <c r="E392" s="61"/>
      <c r="F392" s="62"/>
      <c r="G392" s="62"/>
      <c r="H392" s="2"/>
      <c r="I392" s="2"/>
      <c r="J392" s="17"/>
    </row>
    <row r="393" spans="1:10" ht="18.75" x14ac:dyDescent="0.25">
      <c r="A393" s="64"/>
      <c r="B393" s="59"/>
      <c r="C393" s="60"/>
      <c r="D393" s="60"/>
      <c r="E393" s="61"/>
      <c r="F393" s="62"/>
      <c r="G393" s="62"/>
      <c r="H393" s="2"/>
      <c r="I393" s="2"/>
      <c r="J393" s="17"/>
    </row>
    <row r="394" spans="1:10" ht="18.75" x14ac:dyDescent="0.25">
      <c r="A394" s="2"/>
      <c r="B394" s="59"/>
      <c r="C394" s="60"/>
      <c r="D394" s="60"/>
      <c r="E394" s="61"/>
      <c r="F394" s="62"/>
      <c r="G394" s="62"/>
    </row>
    <row r="395" spans="1:10" ht="18.75" x14ac:dyDescent="0.25">
      <c r="B395" s="59"/>
      <c r="C395" s="60"/>
      <c r="D395" s="60"/>
      <c r="E395" s="61"/>
      <c r="F395" s="62"/>
      <c r="G395" s="62"/>
    </row>
    <row r="396" spans="1:10" ht="18.75" x14ac:dyDescent="0.25">
      <c r="B396" s="59"/>
      <c r="C396" s="60"/>
      <c r="D396" s="60"/>
      <c r="E396" s="61"/>
      <c r="F396" s="62"/>
      <c r="G396" s="62"/>
    </row>
    <row r="397" spans="1:10" ht="18.75" x14ac:dyDescent="0.25">
      <c r="B397" s="59"/>
      <c r="C397" s="60"/>
      <c r="D397" s="60"/>
      <c r="E397" s="61"/>
      <c r="F397" s="62"/>
      <c r="G397" s="62"/>
    </row>
    <row r="398" spans="1:10" ht="18.75" x14ac:dyDescent="0.25">
      <c r="B398" s="59"/>
      <c r="C398" s="60"/>
      <c r="D398" s="60"/>
      <c r="E398" s="61"/>
      <c r="F398" s="62"/>
      <c r="G398" s="62"/>
    </row>
    <row r="399" spans="1:10" ht="18.75" x14ac:dyDescent="0.25">
      <c r="B399" s="59"/>
      <c r="C399" s="60"/>
      <c r="D399" s="60"/>
      <c r="E399" s="61"/>
      <c r="F399" s="62"/>
      <c r="G399" s="62"/>
    </row>
    <row r="400" spans="1:10" ht="18.75" x14ac:dyDescent="0.25">
      <c r="B400" s="59"/>
      <c r="C400" s="60"/>
      <c r="D400" s="60"/>
      <c r="E400" s="61"/>
      <c r="F400" s="62"/>
      <c r="G400" s="62"/>
    </row>
    <row r="401" spans="2:7" ht="18.75" x14ac:dyDescent="0.25">
      <c r="B401" s="59"/>
      <c r="C401" s="60"/>
      <c r="D401" s="60"/>
      <c r="E401" s="61"/>
      <c r="F401" s="62"/>
      <c r="G401" s="62"/>
    </row>
    <row r="402" spans="2:7" ht="18.75" x14ac:dyDescent="0.25">
      <c r="B402" s="59"/>
      <c r="C402" s="60"/>
      <c r="D402" s="60"/>
      <c r="E402" s="61"/>
      <c r="F402" s="62"/>
      <c r="G402" s="62"/>
    </row>
    <row r="403" spans="2:7" ht="18.75" x14ac:dyDescent="0.25">
      <c r="B403" s="59"/>
      <c r="C403" s="60"/>
      <c r="D403" s="60"/>
      <c r="E403" s="61"/>
      <c r="F403" s="62"/>
      <c r="G403" s="62"/>
    </row>
    <row r="404" spans="2:7" ht="18.75" x14ac:dyDescent="0.25">
      <c r="B404" s="59"/>
      <c r="C404" s="60"/>
      <c r="D404" s="60"/>
      <c r="E404" s="61"/>
      <c r="F404" s="62"/>
      <c r="G404" s="62"/>
    </row>
    <row r="405" spans="2:7" ht="18.75" x14ac:dyDescent="0.25">
      <c r="B405" s="59"/>
      <c r="C405" s="60"/>
      <c r="D405" s="60"/>
      <c r="E405" s="61"/>
      <c r="F405" s="62"/>
      <c r="G405" s="62"/>
    </row>
    <row r="406" spans="2:7" ht="18.75" x14ac:dyDescent="0.25">
      <c r="B406" s="59"/>
      <c r="C406" s="60"/>
      <c r="D406" s="60"/>
      <c r="E406" s="61"/>
      <c r="F406" s="62"/>
      <c r="G406" s="62"/>
    </row>
    <row r="407" spans="2:7" ht="18.75" x14ac:dyDescent="0.25">
      <c r="B407" s="59"/>
      <c r="C407" s="60"/>
      <c r="D407" s="60"/>
      <c r="E407" s="61"/>
      <c r="F407" s="62"/>
      <c r="G407" s="62"/>
    </row>
    <row r="408" spans="2:7" ht="18.75" x14ac:dyDescent="0.25">
      <c r="B408" s="59"/>
      <c r="C408" s="60"/>
      <c r="D408" s="60"/>
      <c r="E408" s="61"/>
      <c r="F408" s="62"/>
      <c r="G408" s="62"/>
    </row>
    <row r="409" spans="2:7" ht="18.75" x14ac:dyDescent="0.25">
      <c r="B409" s="59"/>
      <c r="C409" s="60"/>
      <c r="D409" s="60"/>
      <c r="E409" s="61"/>
      <c r="F409" s="62"/>
      <c r="G409" s="62"/>
    </row>
    <row r="410" spans="2:7" ht="18.75" x14ac:dyDescent="0.25">
      <c r="B410" s="59"/>
      <c r="C410" s="60"/>
      <c r="D410" s="60"/>
      <c r="E410" s="61"/>
      <c r="F410" s="62"/>
      <c r="G410" s="62"/>
    </row>
    <row r="411" spans="2:7" ht="18.75" x14ac:dyDescent="0.25">
      <c r="B411" s="59"/>
      <c r="C411" s="60"/>
      <c r="D411" s="60"/>
      <c r="E411" s="61"/>
      <c r="F411" s="62"/>
      <c r="G411" s="62"/>
    </row>
    <row r="412" spans="2:7" ht="18.75" x14ac:dyDescent="0.25">
      <c r="B412" s="59"/>
      <c r="C412" s="60"/>
      <c r="D412" s="60"/>
      <c r="E412" s="61"/>
      <c r="F412" s="62"/>
      <c r="G412" s="62"/>
    </row>
    <row r="413" spans="2:7" ht="18.75" x14ac:dyDescent="0.25">
      <c r="B413" s="59"/>
      <c r="C413" s="60"/>
      <c r="D413" s="60"/>
      <c r="E413" s="61"/>
      <c r="F413" s="62"/>
      <c r="G413" s="62"/>
    </row>
    <row r="414" spans="2:7" ht="18.75" x14ac:dyDescent="0.25">
      <c r="B414" s="59"/>
      <c r="C414" s="60"/>
      <c r="D414" s="60"/>
      <c r="E414" s="61"/>
      <c r="F414" s="62"/>
      <c r="G414" s="62"/>
    </row>
    <row r="415" spans="2:7" ht="18.75" x14ac:dyDescent="0.25">
      <c r="B415" s="59"/>
      <c r="C415" s="60"/>
      <c r="D415" s="60"/>
      <c r="E415" s="61"/>
      <c r="F415" s="62"/>
      <c r="G415" s="62"/>
    </row>
    <row r="416" spans="2:7" ht="18.75" x14ac:dyDescent="0.25">
      <c r="B416" s="59"/>
      <c r="C416" s="60"/>
      <c r="D416" s="60"/>
      <c r="E416" s="61"/>
      <c r="F416" s="62"/>
      <c r="G416" s="62"/>
    </row>
    <row r="417" spans="2:7" ht="18.75" x14ac:dyDescent="0.25">
      <c r="B417" s="59"/>
      <c r="C417" s="60"/>
      <c r="D417" s="60"/>
      <c r="E417" s="61"/>
      <c r="F417" s="62"/>
      <c r="G417" s="62"/>
    </row>
    <row r="418" spans="2:7" ht="18.75" x14ac:dyDescent="0.25">
      <c r="B418" s="59"/>
      <c r="C418" s="60"/>
      <c r="D418" s="60"/>
      <c r="E418" s="61"/>
      <c r="F418" s="62"/>
      <c r="G418" s="62"/>
    </row>
    <row r="419" spans="2:7" ht="18.75" x14ac:dyDescent="0.25">
      <c r="B419" s="59"/>
      <c r="C419" s="60"/>
      <c r="D419" s="60"/>
      <c r="E419" s="61"/>
      <c r="F419" s="62"/>
      <c r="G419" s="62"/>
    </row>
    <row r="420" spans="2:7" ht="18.75" x14ac:dyDescent="0.25">
      <c r="B420" s="59"/>
      <c r="C420" s="60"/>
      <c r="D420" s="60"/>
      <c r="E420" s="61"/>
      <c r="F420" s="62"/>
      <c r="G420" s="62"/>
    </row>
    <row r="421" spans="2:7" ht="18.75" x14ac:dyDescent="0.25">
      <c r="B421" s="59"/>
      <c r="C421" s="60"/>
      <c r="D421" s="60"/>
      <c r="E421" s="61"/>
      <c r="F421" s="62"/>
      <c r="G421" s="62"/>
    </row>
    <row r="422" spans="2:7" ht="18.75" x14ac:dyDescent="0.25">
      <c r="B422" s="59"/>
      <c r="C422" s="60"/>
      <c r="D422" s="60"/>
      <c r="E422" s="61"/>
      <c r="F422" s="62"/>
      <c r="G422" s="62"/>
    </row>
    <row r="423" spans="2:7" ht="18.75" x14ac:dyDescent="0.25">
      <c r="B423" s="59"/>
      <c r="C423" s="60"/>
      <c r="D423" s="60"/>
      <c r="E423" s="61"/>
      <c r="F423" s="62"/>
      <c r="G423" s="62"/>
    </row>
    <row r="424" spans="2:7" ht="18.75" x14ac:dyDescent="0.25">
      <c r="B424" s="59"/>
      <c r="C424" s="60"/>
      <c r="D424" s="60"/>
      <c r="E424" s="61"/>
      <c r="F424" s="62"/>
      <c r="G424" s="62"/>
    </row>
    <row r="425" spans="2:7" ht="18.75" x14ac:dyDescent="0.25">
      <c r="B425" s="59"/>
      <c r="C425" s="60"/>
      <c r="D425" s="60"/>
      <c r="E425" s="61"/>
      <c r="F425" s="62"/>
      <c r="G425" s="62"/>
    </row>
    <row r="426" spans="2:7" ht="18.75" x14ac:dyDescent="0.25">
      <c r="B426" s="59"/>
      <c r="C426" s="60"/>
      <c r="D426" s="60"/>
      <c r="E426" s="61"/>
      <c r="F426" s="62"/>
      <c r="G426" s="62"/>
    </row>
    <row r="427" spans="2:7" ht="18.75" x14ac:dyDescent="0.25">
      <c r="B427" s="59"/>
      <c r="C427" s="60"/>
      <c r="D427" s="60"/>
      <c r="E427" s="61"/>
      <c r="F427" s="62"/>
      <c r="G427" s="62"/>
    </row>
    <row r="428" spans="2:7" ht="18.75" x14ac:dyDescent="0.25">
      <c r="B428" s="59"/>
      <c r="C428" s="60"/>
      <c r="D428" s="60"/>
      <c r="E428" s="61"/>
      <c r="F428" s="62"/>
      <c r="G428" s="62"/>
    </row>
    <row r="429" spans="2:7" ht="18.75" x14ac:dyDescent="0.25">
      <c r="B429" s="59"/>
      <c r="C429" s="60"/>
      <c r="D429" s="60"/>
      <c r="E429" s="61"/>
      <c r="F429" s="62"/>
      <c r="G429" s="62"/>
    </row>
    <row r="430" spans="2:7" ht="18.75" x14ac:dyDescent="0.25">
      <c r="B430" s="59"/>
      <c r="C430" s="60"/>
      <c r="D430" s="60"/>
      <c r="E430" s="61"/>
      <c r="F430" s="62"/>
      <c r="G430" s="62"/>
    </row>
    <row r="431" spans="2:7" ht="18.75" x14ac:dyDescent="0.25">
      <c r="B431" s="59"/>
      <c r="C431" s="60"/>
      <c r="D431" s="60"/>
      <c r="E431" s="61"/>
      <c r="F431" s="62"/>
      <c r="G431" s="62"/>
    </row>
    <row r="432" spans="2:7" ht="18.75" x14ac:dyDescent="0.25">
      <c r="B432" s="59"/>
      <c r="C432" s="60"/>
      <c r="D432" s="60"/>
      <c r="E432" s="61"/>
      <c r="F432" s="62"/>
      <c r="G432" s="62"/>
    </row>
    <row r="433" spans="2:7" ht="18.75" x14ac:dyDescent="0.25">
      <c r="B433" s="59"/>
      <c r="C433" s="60"/>
      <c r="D433" s="60"/>
      <c r="E433" s="61"/>
      <c r="F433" s="62"/>
      <c r="G433" s="62"/>
    </row>
    <row r="434" spans="2:7" ht="18.75" x14ac:dyDescent="0.25">
      <c r="B434" s="59"/>
      <c r="C434" s="60"/>
      <c r="D434" s="60"/>
      <c r="E434" s="61"/>
      <c r="F434" s="62"/>
      <c r="G434" s="62"/>
    </row>
    <row r="435" spans="2:7" ht="18.75" x14ac:dyDescent="0.25">
      <c r="B435" s="59"/>
      <c r="C435" s="60"/>
      <c r="D435" s="60"/>
      <c r="E435" s="61"/>
      <c r="F435" s="62"/>
      <c r="G435" s="62"/>
    </row>
    <row r="436" spans="2:7" ht="18.75" x14ac:dyDescent="0.25">
      <c r="B436" s="59"/>
      <c r="C436" s="60"/>
      <c r="D436" s="60"/>
      <c r="E436" s="61"/>
      <c r="F436" s="62"/>
      <c r="G436" s="62"/>
    </row>
    <row r="437" spans="2:7" ht="18.75" x14ac:dyDescent="0.25">
      <c r="B437" s="59"/>
      <c r="C437" s="60"/>
      <c r="D437" s="60"/>
      <c r="E437" s="61"/>
      <c r="F437" s="62"/>
      <c r="G437" s="62"/>
    </row>
  </sheetData>
  <mergeCells count="18">
    <mergeCell ref="B75:D75"/>
    <mergeCell ref="B101:D101"/>
    <mergeCell ref="B105:D105"/>
    <mergeCell ref="B64:D64"/>
    <mergeCell ref="B82:D82"/>
    <mergeCell ref="B120:D120"/>
    <mergeCell ref="B122:D122"/>
    <mergeCell ref="B127:D127"/>
    <mergeCell ref="B97:C97"/>
    <mergeCell ref="B103:D103"/>
    <mergeCell ref="B106:D106"/>
    <mergeCell ref="B8:F8"/>
    <mergeCell ref="B11:D11"/>
    <mergeCell ref="B25:D25"/>
    <mergeCell ref="B21:D21"/>
    <mergeCell ref="B53:D53"/>
    <mergeCell ref="B10:F10"/>
    <mergeCell ref="B9:F9"/>
  </mergeCells>
  <phoneticPr fontId="2" type="noConversion"/>
  <hyperlinks>
    <hyperlink ref="E6" r:id="rId1" xr:uid="{00000000-0004-0000-0100-000000000000}"/>
    <hyperlink ref="E5" r:id="rId2" xr:uid="{00000000-0004-0000-0100-000001000000}"/>
  </hyperlinks>
  <pageMargins left="0.7" right="0.7" top="0.75" bottom="0.75" header="0.3" footer="0.3"/>
  <pageSetup paperSize="9" scale="93" fitToHeight="0" orientation="landscape" horizontalDpi="4294967294" vertic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0000"/>
    <pageSetUpPr fitToPage="1"/>
  </sheetPr>
  <dimension ref="A1:M775"/>
  <sheetViews>
    <sheetView zoomScale="70" zoomScaleNormal="70" zoomScalePageLayoutView="40" workbookViewId="0">
      <selection activeCell="L1" sqref="L1"/>
    </sheetView>
  </sheetViews>
  <sheetFormatPr defaultColWidth="9.140625" defaultRowHeight="15" x14ac:dyDescent="0.25"/>
  <cols>
    <col min="1" max="1" width="5.28515625" style="3" customWidth="1"/>
    <col min="2" max="2" width="34.85546875" style="3" customWidth="1"/>
    <col min="3" max="3" width="17.28515625" style="3" customWidth="1"/>
    <col min="4" max="4" width="28.7109375" style="3" customWidth="1"/>
    <col min="5" max="5" width="18.28515625" style="3" customWidth="1"/>
    <col min="6" max="6" width="18.5703125" style="4" customWidth="1"/>
    <col min="7" max="7" width="19.85546875" style="3" customWidth="1"/>
    <col min="8" max="8" width="20.7109375" style="3" customWidth="1"/>
    <col min="9" max="9" width="9.28515625" style="3" customWidth="1"/>
    <col min="10" max="10" width="9.140625" style="3" customWidth="1"/>
    <col min="11" max="11" width="8.85546875" style="1" customWidth="1"/>
    <col min="12" max="12" width="9.140625" style="1"/>
    <col min="13" max="13" width="25.85546875" style="1" customWidth="1"/>
    <col min="14" max="16384" width="9.140625" style="1"/>
  </cols>
  <sheetData>
    <row r="1" spans="1:12" ht="21.95" customHeight="1" x14ac:dyDescent="0.25">
      <c r="A1" s="67"/>
      <c r="C1" s="5"/>
      <c r="D1" s="8" t="s">
        <v>2</v>
      </c>
      <c r="E1" s="9" t="s">
        <v>55</v>
      </c>
      <c r="F1" s="9"/>
      <c r="G1"/>
    </row>
    <row r="2" spans="1:12" ht="21.95" customHeight="1" x14ac:dyDescent="0.25">
      <c r="A2" s="67"/>
      <c r="C2" s="5"/>
      <c r="D2" s="8" t="s">
        <v>3</v>
      </c>
      <c r="E2" s="9" t="s">
        <v>149</v>
      </c>
      <c r="F2" s="9"/>
      <c r="G2"/>
    </row>
    <row r="3" spans="1:12" ht="21.95" customHeight="1" x14ac:dyDescent="0.25">
      <c r="A3" s="67"/>
      <c r="C3" s="5"/>
      <c r="D3" s="8" t="s">
        <v>4</v>
      </c>
      <c r="E3" s="9" t="s">
        <v>54</v>
      </c>
      <c r="F3" s="9"/>
      <c r="G3"/>
      <c r="L3" s="79"/>
    </row>
    <row r="4" spans="1:12" ht="21.95" customHeight="1" x14ac:dyDescent="0.25">
      <c r="A4" s="67"/>
      <c r="C4" s="5"/>
      <c r="D4" s="8" t="s">
        <v>5</v>
      </c>
      <c r="E4" s="9" t="s">
        <v>52</v>
      </c>
      <c r="F4" s="9"/>
      <c r="G4"/>
      <c r="L4" s="79"/>
    </row>
    <row r="5" spans="1:12" ht="21.95" customHeight="1" x14ac:dyDescent="0.25">
      <c r="A5" s="67"/>
      <c r="C5" s="5"/>
      <c r="D5" s="8" t="s">
        <v>6</v>
      </c>
      <c r="E5" s="66" t="s">
        <v>53</v>
      </c>
      <c r="F5" s="9"/>
      <c r="G5"/>
      <c r="L5" s="79"/>
    </row>
    <row r="6" spans="1:12" ht="21.95" customHeight="1" x14ac:dyDescent="0.25">
      <c r="A6" s="20"/>
      <c r="C6" s="6"/>
      <c r="D6" s="8" t="s">
        <v>7</v>
      </c>
      <c r="E6" s="65" t="s">
        <v>51</v>
      </c>
      <c r="F6" s="7"/>
      <c r="G6"/>
      <c r="L6" s="79"/>
    </row>
    <row r="7" spans="1:12" ht="21.95" customHeight="1" x14ac:dyDescent="0.25">
      <c r="A7" s="20"/>
      <c r="B7" s="6"/>
      <c r="C7" s="8"/>
      <c r="D7" s="7"/>
      <c r="E7" s="7"/>
      <c r="F7"/>
      <c r="G7" s="14"/>
      <c r="L7" s="79"/>
    </row>
    <row r="8" spans="1:12" ht="21.95" customHeight="1" x14ac:dyDescent="0.3">
      <c r="A8" s="1"/>
      <c r="B8" s="241" t="s">
        <v>150</v>
      </c>
      <c r="C8" s="241"/>
      <c r="D8" s="241"/>
      <c r="E8" s="241"/>
      <c r="F8" s="241"/>
      <c r="G8" s="15"/>
      <c r="L8" s="79"/>
    </row>
    <row r="9" spans="1:12" ht="30" customHeight="1" x14ac:dyDescent="0.25">
      <c r="A9" s="1"/>
      <c r="B9" s="248" t="s">
        <v>96</v>
      </c>
      <c r="C9" s="248"/>
      <c r="D9" s="248"/>
      <c r="E9" s="248"/>
      <c r="F9" s="248"/>
      <c r="G9" s="13"/>
      <c r="H9" s="11"/>
      <c r="I9" s="11"/>
      <c r="J9" s="11"/>
      <c r="L9" s="79"/>
    </row>
    <row r="10" spans="1:12" ht="21.95" customHeight="1" x14ac:dyDescent="0.3">
      <c r="A10" s="68"/>
      <c r="B10" s="247" t="s">
        <v>14</v>
      </c>
      <c r="C10" s="247"/>
      <c r="D10" s="247"/>
      <c r="E10" s="247"/>
      <c r="F10" s="247"/>
      <c r="G10" s="10"/>
      <c r="L10" s="79"/>
    </row>
    <row r="11" spans="1:12" ht="21.95" customHeight="1" x14ac:dyDescent="0.3">
      <c r="A11" s="68"/>
      <c r="B11" s="242"/>
      <c r="C11" s="242"/>
      <c r="D11" s="242"/>
      <c r="E11" s="12"/>
      <c r="F11" s="12"/>
      <c r="G11" s="10"/>
      <c r="L11" s="79"/>
    </row>
    <row r="12" spans="1:12" ht="39" customHeight="1" x14ac:dyDescent="0.2">
      <c r="A12" s="68"/>
      <c r="B12" s="37" t="s">
        <v>48</v>
      </c>
      <c r="C12" s="47"/>
      <c r="D12" s="41"/>
      <c r="E12" s="26" t="s">
        <v>10</v>
      </c>
      <c r="F12" s="27" t="s">
        <v>47</v>
      </c>
      <c r="G12" s="27" t="s">
        <v>8</v>
      </c>
      <c r="H12" s="72"/>
      <c r="I12" s="73"/>
      <c r="J12" s="73"/>
      <c r="L12" s="79"/>
    </row>
    <row r="13" spans="1:12" ht="21.95" customHeight="1" x14ac:dyDescent="0.25">
      <c r="A13" s="69" t="s">
        <v>44</v>
      </c>
      <c r="B13" s="38" t="s">
        <v>146</v>
      </c>
      <c r="C13" s="48"/>
      <c r="D13" s="42"/>
      <c r="E13" s="28"/>
      <c r="F13" s="29"/>
      <c r="G13" s="30"/>
      <c r="L13" s="79"/>
    </row>
    <row r="14" spans="1:12" ht="21.95" customHeight="1" x14ac:dyDescent="0.25">
      <c r="A14" s="69">
        <v>1</v>
      </c>
      <c r="B14" s="39" t="s">
        <v>128</v>
      </c>
      <c r="C14" s="49"/>
      <c r="D14" s="43"/>
      <c r="E14" s="31">
        <v>518</v>
      </c>
      <c r="F14" s="24"/>
      <c r="G14" s="32"/>
      <c r="L14" s="79"/>
    </row>
    <row r="15" spans="1:12" ht="21.95" customHeight="1" x14ac:dyDescent="0.25">
      <c r="A15" s="69"/>
      <c r="B15" s="39"/>
      <c r="C15" s="49"/>
      <c r="D15" s="43"/>
      <c r="E15" s="31"/>
      <c r="F15" s="24"/>
      <c r="G15" s="32"/>
      <c r="L15" s="79"/>
    </row>
    <row r="16" spans="1:12" ht="21.95" customHeight="1" x14ac:dyDescent="0.25">
      <c r="A16" s="69">
        <v>2</v>
      </c>
      <c r="B16" s="39" t="s">
        <v>129</v>
      </c>
      <c r="C16" s="49"/>
      <c r="D16" s="43"/>
      <c r="E16" s="31">
        <v>54</v>
      </c>
      <c r="F16" s="24"/>
      <c r="G16" s="32"/>
      <c r="L16" s="79"/>
    </row>
    <row r="17" spans="1:12" ht="21.95" customHeight="1" x14ac:dyDescent="0.25">
      <c r="A17" s="69"/>
      <c r="B17" s="39"/>
      <c r="C17" s="49"/>
      <c r="D17" s="43"/>
      <c r="E17" s="31"/>
      <c r="F17" s="24"/>
      <c r="G17" s="32"/>
      <c r="L17" s="79"/>
    </row>
    <row r="18" spans="1:12" ht="21.95" customHeight="1" x14ac:dyDescent="0.25">
      <c r="A18" s="69">
        <v>3</v>
      </c>
      <c r="B18" s="39" t="s">
        <v>130</v>
      </c>
      <c r="C18" s="50"/>
      <c r="D18" s="44"/>
      <c r="E18" s="31">
        <v>74</v>
      </c>
      <c r="F18" s="24"/>
      <c r="G18" s="32"/>
      <c r="H18" s="1"/>
      <c r="L18" s="79"/>
    </row>
    <row r="19" spans="1:12" ht="21.95" customHeight="1" x14ac:dyDescent="0.25">
      <c r="A19" s="69"/>
      <c r="B19" s="39"/>
      <c r="C19" s="83"/>
      <c r="D19" s="44"/>
      <c r="E19" s="31"/>
      <c r="F19" s="24"/>
      <c r="G19" s="32"/>
      <c r="H19" s="1"/>
      <c r="L19" s="79"/>
    </row>
    <row r="20" spans="1:12" ht="21.95" customHeight="1" x14ac:dyDescent="0.25">
      <c r="A20" s="69">
        <v>4</v>
      </c>
      <c r="B20" s="39" t="s">
        <v>131</v>
      </c>
      <c r="C20" s="46"/>
      <c r="D20" s="43"/>
      <c r="E20" s="31">
        <v>949</v>
      </c>
      <c r="F20" s="24"/>
      <c r="G20" s="32"/>
      <c r="L20" s="79"/>
    </row>
    <row r="21" spans="1:12" ht="21.95" customHeight="1" x14ac:dyDescent="0.25">
      <c r="A21" s="69"/>
      <c r="B21" s="39"/>
      <c r="C21" s="46"/>
      <c r="D21" s="43"/>
      <c r="E21" s="31"/>
      <c r="F21" s="24"/>
      <c r="G21" s="32"/>
      <c r="L21" s="79"/>
    </row>
    <row r="22" spans="1:12" ht="21.75" customHeight="1" x14ac:dyDescent="0.25">
      <c r="A22" s="69">
        <v>5</v>
      </c>
      <c r="B22" s="243" t="s">
        <v>132</v>
      </c>
      <c r="C22" s="243"/>
      <c r="D22" s="243"/>
      <c r="E22" s="33">
        <v>502</v>
      </c>
      <c r="F22" s="24"/>
      <c r="G22" s="32"/>
      <c r="L22" s="79"/>
    </row>
    <row r="23" spans="1:12" ht="21.75" customHeight="1" x14ac:dyDescent="0.25">
      <c r="A23" s="69"/>
      <c r="B23" s="84"/>
      <c r="C23" s="75"/>
      <c r="D23" s="85"/>
      <c r="E23" s="33"/>
      <c r="F23" s="24"/>
      <c r="G23" s="32"/>
      <c r="L23" s="79"/>
    </row>
    <row r="24" spans="1:12" ht="21.95" customHeight="1" x14ac:dyDescent="0.25">
      <c r="A24" s="69">
        <v>6</v>
      </c>
      <c r="B24" s="52" t="s">
        <v>133</v>
      </c>
      <c r="C24" s="49"/>
      <c r="D24" s="53"/>
      <c r="E24" s="31">
        <v>66</v>
      </c>
      <c r="F24" s="24"/>
      <c r="G24" s="32"/>
      <c r="L24" s="79"/>
    </row>
    <row r="25" spans="1:12" ht="21.95" customHeight="1" x14ac:dyDescent="0.25">
      <c r="A25" s="69"/>
      <c r="B25" s="52"/>
      <c r="C25" s="49"/>
      <c r="D25" s="53"/>
      <c r="E25" s="31"/>
      <c r="F25" s="24"/>
      <c r="G25" s="32"/>
      <c r="L25" s="79"/>
    </row>
    <row r="26" spans="1:12" ht="21.95" customHeight="1" x14ac:dyDescent="0.25">
      <c r="A26" s="69">
        <v>7</v>
      </c>
      <c r="B26" s="39" t="s">
        <v>134</v>
      </c>
      <c r="C26" s="49"/>
      <c r="D26" s="43"/>
      <c r="E26" s="31">
        <v>292</v>
      </c>
      <c r="F26" s="24"/>
      <c r="G26" s="32"/>
      <c r="L26" s="79"/>
    </row>
    <row r="27" spans="1:12" ht="21.95" customHeight="1" x14ac:dyDescent="0.25">
      <c r="A27" s="69"/>
      <c r="B27" s="39"/>
      <c r="C27" s="49"/>
      <c r="D27" s="43"/>
      <c r="E27" s="31"/>
      <c r="F27" s="24"/>
      <c r="G27" s="32"/>
      <c r="L27" s="79"/>
    </row>
    <row r="28" spans="1:12" ht="21.95" customHeight="1" x14ac:dyDescent="0.25">
      <c r="A28" s="69">
        <v>8</v>
      </c>
      <c r="B28" s="39" t="s">
        <v>135</v>
      </c>
      <c r="C28" s="49"/>
      <c r="D28" s="43"/>
      <c r="E28" s="31">
        <v>399</v>
      </c>
      <c r="F28" s="24"/>
      <c r="G28" s="32"/>
      <c r="I28" s="1"/>
      <c r="L28" s="79"/>
    </row>
    <row r="29" spans="1:12" ht="21.95" customHeight="1" x14ac:dyDescent="0.25">
      <c r="A29" s="69"/>
      <c r="B29" s="39"/>
      <c r="C29" s="49"/>
      <c r="D29" s="43"/>
      <c r="E29" s="31"/>
      <c r="F29" s="24"/>
      <c r="G29" s="32"/>
      <c r="I29" s="1"/>
      <c r="L29" s="79"/>
    </row>
    <row r="30" spans="1:12" ht="18.75" x14ac:dyDescent="0.25">
      <c r="A30" s="69">
        <v>9</v>
      </c>
      <c r="B30" s="243" t="s">
        <v>136</v>
      </c>
      <c r="C30" s="243"/>
      <c r="D30" s="243"/>
      <c r="E30" s="33">
        <v>302</v>
      </c>
      <c r="F30" s="24"/>
      <c r="G30" s="32"/>
      <c r="L30" s="79"/>
    </row>
    <row r="31" spans="1:12" ht="18.75" x14ac:dyDescent="0.25">
      <c r="A31" s="69"/>
      <c r="B31" s="84"/>
      <c r="C31" s="75"/>
      <c r="D31" s="85"/>
      <c r="E31" s="33"/>
      <c r="F31" s="24"/>
      <c r="G31" s="32"/>
      <c r="L31" s="79"/>
    </row>
    <row r="32" spans="1:12" ht="21.95" customHeight="1" x14ac:dyDescent="0.25">
      <c r="A32" s="69">
        <v>10</v>
      </c>
      <c r="B32" s="52" t="s">
        <v>137</v>
      </c>
      <c r="C32" s="49"/>
      <c r="D32" s="53"/>
      <c r="E32" s="31">
        <v>201</v>
      </c>
      <c r="F32" s="24"/>
      <c r="G32" s="32"/>
      <c r="L32" s="79"/>
    </row>
    <row r="33" spans="1:12" ht="21.95" customHeight="1" x14ac:dyDescent="0.25">
      <c r="A33" s="69"/>
      <c r="B33" s="52"/>
      <c r="C33" s="49"/>
      <c r="D33" s="53"/>
      <c r="E33" s="31"/>
      <c r="F33" s="24"/>
      <c r="G33" s="32"/>
      <c r="L33" s="79"/>
    </row>
    <row r="34" spans="1:12" ht="21.95" customHeight="1" x14ac:dyDescent="0.25">
      <c r="A34" s="69">
        <v>11</v>
      </c>
      <c r="B34" s="54" t="s">
        <v>138</v>
      </c>
      <c r="C34" s="50"/>
      <c r="D34" s="44"/>
      <c r="E34" s="31">
        <v>2</v>
      </c>
      <c r="F34" s="24"/>
      <c r="G34" s="32"/>
      <c r="H34" s="1"/>
      <c r="L34" s="79"/>
    </row>
    <row r="35" spans="1:12" ht="21.95" customHeight="1" x14ac:dyDescent="0.25">
      <c r="A35" s="69"/>
      <c r="B35" s="54"/>
      <c r="C35" s="50"/>
      <c r="D35" s="44"/>
      <c r="E35" s="31"/>
      <c r="F35" s="24"/>
      <c r="G35" s="32"/>
      <c r="H35" s="1"/>
      <c r="L35" s="79"/>
    </row>
    <row r="36" spans="1:12" ht="21.95" customHeight="1" x14ac:dyDescent="0.25">
      <c r="A36" s="69">
        <v>12</v>
      </c>
      <c r="B36" s="55" t="s">
        <v>139</v>
      </c>
      <c r="C36" s="25"/>
      <c r="D36" s="58"/>
      <c r="E36" s="31">
        <v>223</v>
      </c>
      <c r="F36" s="24"/>
      <c r="G36" s="32"/>
      <c r="H36" s="1"/>
      <c r="L36" s="79"/>
    </row>
    <row r="37" spans="1:12" ht="21.95" customHeight="1" x14ac:dyDescent="0.25">
      <c r="A37" s="69"/>
      <c r="B37" s="55"/>
      <c r="C37" s="25"/>
      <c r="D37" s="58"/>
      <c r="E37" s="31"/>
      <c r="F37" s="24"/>
      <c r="G37" s="32"/>
      <c r="H37" s="1"/>
      <c r="L37" s="79"/>
    </row>
    <row r="38" spans="1:12" ht="21.95" customHeight="1" x14ac:dyDescent="0.25">
      <c r="A38" s="69">
        <v>13</v>
      </c>
      <c r="B38" s="55" t="s">
        <v>140</v>
      </c>
      <c r="C38" s="25"/>
      <c r="D38" s="58"/>
      <c r="E38" s="31">
        <v>714</v>
      </c>
      <c r="F38" s="24"/>
      <c r="G38" s="32"/>
      <c r="H38" s="1"/>
      <c r="L38" s="79"/>
    </row>
    <row r="39" spans="1:12" ht="21.95" customHeight="1" x14ac:dyDescent="0.25">
      <c r="A39" s="69"/>
      <c r="B39" s="55"/>
      <c r="C39" s="25"/>
      <c r="D39" s="58"/>
      <c r="E39" s="31"/>
      <c r="F39" s="24"/>
      <c r="G39" s="32"/>
      <c r="H39" s="1"/>
      <c r="L39" s="79"/>
    </row>
    <row r="40" spans="1:12" ht="21.95" customHeight="1" x14ac:dyDescent="0.25">
      <c r="A40" s="69">
        <v>14</v>
      </c>
      <c r="B40" s="55" t="s">
        <v>141</v>
      </c>
      <c r="C40" s="25"/>
      <c r="D40" s="58"/>
      <c r="E40" s="31">
        <v>987</v>
      </c>
      <c r="F40" s="24"/>
      <c r="G40" s="32"/>
      <c r="H40" s="1"/>
      <c r="L40" s="79"/>
    </row>
    <row r="41" spans="1:12" ht="21.95" customHeight="1" x14ac:dyDescent="0.25">
      <c r="A41" s="69"/>
      <c r="B41" s="55"/>
      <c r="C41" s="25"/>
      <c r="D41" s="58"/>
      <c r="E41" s="31"/>
      <c r="F41" s="24"/>
      <c r="G41" s="32"/>
      <c r="H41" s="1"/>
      <c r="L41" s="79"/>
    </row>
    <row r="42" spans="1:12" ht="21.95" customHeight="1" x14ac:dyDescent="0.25">
      <c r="A42" s="69">
        <v>15</v>
      </c>
      <c r="B42" s="55" t="s">
        <v>142</v>
      </c>
      <c r="C42" s="25"/>
      <c r="D42" s="58"/>
      <c r="E42" s="31">
        <v>882</v>
      </c>
      <c r="F42" s="24"/>
      <c r="G42" s="32"/>
      <c r="H42" s="1"/>
      <c r="L42" s="79"/>
    </row>
    <row r="43" spans="1:12" ht="21.95" customHeight="1" x14ac:dyDescent="0.25">
      <c r="A43" s="69"/>
      <c r="B43" s="55"/>
      <c r="C43" s="25"/>
      <c r="D43" s="58"/>
      <c r="E43" s="31"/>
      <c r="F43" s="24"/>
      <c r="G43" s="32"/>
      <c r="H43" s="1"/>
      <c r="L43" s="79"/>
    </row>
    <row r="44" spans="1:12" ht="21.95" customHeight="1" x14ac:dyDescent="0.25">
      <c r="A44" s="69">
        <v>16</v>
      </c>
      <c r="B44" s="55" t="s">
        <v>143</v>
      </c>
      <c r="C44" s="25"/>
      <c r="D44" s="58"/>
      <c r="E44" s="31">
        <v>757</v>
      </c>
      <c r="F44" s="24"/>
      <c r="G44" s="32"/>
      <c r="H44" s="1"/>
      <c r="L44" s="79"/>
    </row>
    <row r="45" spans="1:12" ht="21.95" customHeight="1" x14ac:dyDescent="0.25">
      <c r="A45" s="69"/>
      <c r="B45" s="55"/>
      <c r="C45" s="25"/>
      <c r="D45" s="58"/>
      <c r="E45" s="31"/>
      <c r="F45" s="24"/>
      <c r="G45" s="32"/>
      <c r="H45" s="1"/>
      <c r="L45" s="79"/>
    </row>
    <row r="46" spans="1:12" ht="21.95" customHeight="1" x14ac:dyDescent="0.25">
      <c r="A46" s="69">
        <v>17</v>
      </c>
      <c r="B46" s="56" t="s">
        <v>144</v>
      </c>
      <c r="C46" s="25"/>
      <c r="D46" s="58"/>
      <c r="E46" s="31">
        <v>819</v>
      </c>
      <c r="F46" s="24"/>
      <c r="G46" s="32"/>
      <c r="H46" s="1"/>
      <c r="L46" s="79"/>
    </row>
    <row r="47" spans="1:12" ht="21.95" customHeight="1" x14ac:dyDescent="0.25">
      <c r="A47" s="69"/>
      <c r="B47" s="56"/>
      <c r="C47" s="25"/>
      <c r="D47" s="58"/>
      <c r="E47" s="31"/>
      <c r="F47" s="24"/>
      <c r="G47" s="32"/>
      <c r="H47" s="1"/>
      <c r="L47" s="95"/>
    </row>
    <row r="48" spans="1:12" ht="21.95" customHeight="1" x14ac:dyDescent="0.25">
      <c r="A48" s="69" t="s">
        <v>49</v>
      </c>
      <c r="B48" s="38" t="s">
        <v>145</v>
      </c>
      <c r="C48" s="48"/>
      <c r="D48" s="42"/>
      <c r="E48" s="28">
        <v>1412</v>
      </c>
      <c r="F48" s="29"/>
      <c r="G48" s="30"/>
    </row>
    <row r="49" spans="1:10" ht="21.95" customHeight="1" x14ac:dyDescent="0.25">
      <c r="A49" s="69"/>
      <c r="B49" s="38"/>
      <c r="C49" s="48"/>
      <c r="D49" s="42"/>
      <c r="E49" s="28"/>
      <c r="F49" s="29"/>
      <c r="G49" s="30"/>
    </row>
    <row r="50" spans="1:10" ht="21.95" customHeight="1" x14ac:dyDescent="0.25">
      <c r="A50" s="69" t="s">
        <v>61</v>
      </c>
      <c r="B50" s="38" t="s">
        <v>46</v>
      </c>
      <c r="C50" s="48"/>
      <c r="D50" s="42"/>
      <c r="E50" s="28"/>
      <c r="F50" s="29"/>
      <c r="G50" s="30"/>
    </row>
    <row r="51" spans="1:10" ht="21.95" customHeight="1" x14ac:dyDescent="0.25">
      <c r="A51" s="69">
        <v>1</v>
      </c>
      <c r="B51" s="39" t="s">
        <v>147</v>
      </c>
      <c r="C51" s="49"/>
      <c r="D51" s="43"/>
      <c r="E51" s="31"/>
      <c r="F51" s="24"/>
      <c r="G51" s="32"/>
    </row>
    <row r="52" spans="1:10" ht="21.95" customHeight="1" x14ac:dyDescent="0.25">
      <c r="A52" s="69">
        <v>2</v>
      </c>
      <c r="B52" s="39" t="s">
        <v>148</v>
      </c>
      <c r="C52" s="49"/>
      <c r="D52" s="43"/>
      <c r="E52" s="31"/>
      <c r="F52" s="24"/>
      <c r="G52" s="32"/>
    </row>
    <row r="53" spans="1:10" s="19" customFormat="1" ht="21.95" customHeight="1" x14ac:dyDescent="0.25">
      <c r="A53" s="3"/>
      <c r="B53" s="59"/>
      <c r="C53" s="60"/>
      <c r="D53" s="60"/>
      <c r="E53" s="61"/>
      <c r="F53" s="62"/>
      <c r="G53" s="62"/>
      <c r="I53" s="18"/>
      <c r="J53" s="18"/>
    </row>
    <row r="54" spans="1:10" s="19" customFormat="1" ht="21.95" customHeight="1" x14ac:dyDescent="0.25">
      <c r="A54" s="3"/>
      <c r="B54" s="59"/>
      <c r="C54" s="60"/>
      <c r="D54" s="60"/>
      <c r="E54" s="61"/>
      <c r="F54" s="62"/>
      <c r="G54" s="62"/>
      <c r="I54" s="18"/>
      <c r="J54" s="18"/>
    </row>
    <row r="55" spans="1:10" s="19" customFormat="1" ht="21.95" customHeight="1" x14ac:dyDescent="0.25">
      <c r="A55" s="3"/>
      <c r="B55" s="59"/>
      <c r="C55" s="60"/>
      <c r="D55" s="60"/>
      <c r="E55" s="61"/>
      <c r="F55" s="62"/>
      <c r="G55" s="62"/>
      <c r="I55" s="18"/>
      <c r="J55" s="18"/>
    </row>
    <row r="56" spans="1:10" s="19" customFormat="1" ht="21.95" customHeight="1" x14ac:dyDescent="0.25">
      <c r="A56" s="3"/>
      <c r="B56" s="59"/>
      <c r="C56" s="63"/>
      <c r="D56" s="63"/>
      <c r="E56" s="61"/>
      <c r="F56" s="62"/>
      <c r="G56" s="62"/>
      <c r="I56" s="18"/>
      <c r="J56" s="18"/>
    </row>
    <row r="57" spans="1:10" s="19" customFormat="1" ht="21.95" customHeight="1" x14ac:dyDescent="0.25">
      <c r="A57" s="3"/>
      <c r="B57" s="59"/>
      <c r="C57" s="63"/>
      <c r="D57" s="63"/>
      <c r="E57" s="61"/>
      <c r="F57" s="62"/>
      <c r="G57" s="62"/>
      <c r="I57" s="18"/>
      <c r="J57" s="18"/>
    </row>
    <row r="58" spans="1:10" s="19" customFormat="1" ht="21.95" customHeight="1" x14ac:dyDescent="0.25">
      <c r="A58" s="3"/>
      <c r="B58" s="59"/>
      <c r="C58" s="63"/>
      <c r="D58" s="63"/>
      <c r="E58" s="61"/>
      <c r="F58" s="62"/>
      <c r="G58" s="62"/>
      <c r="I58" s="18"/>
      <c r="J58" s="18"/>
    </row>
    <row r="59" spans="1:10" s="19" customFormat="1" ht="21.95" customHeight="1" x14ac:dyDescent="0.25">
      <c r="A59" s="3"/>
      <c r="B59" s="59"/>
      <c r="C59" s="63"/>
      <c r="D59" s="63"/>
      <c r="E59" s="61"/>
      <c r="F59" s="62"/>
      <c r="G59" s="62"/>
      <c r="I59" s="18"/>
      <c r="J59" s="18"/>
    </row>
    <row r="60" spans="1:10" s="19" customFormat="1" ht="21.95" customHeight="1" x14ac:dyDescent="0.25">
      <c r="A60" s="3"/>
      <c r="B60" s="59"/>
      <c r="C60" s="63"/>
      <c r="D60" s="63"/>
      <c r="E60" s="61"/>
      <c r="F60" s="62"/>
      <c r="G60" s="62"/>
      <c r="I60" s="18"/>
      <c r="J60" s="18"/>
    </row>
    <row r="61" spans="1:10" s="19" customFormat="1" ht="21.95" customHeight="1" x14ac:dyDescent="0.25">
      <c r="A61" s="3"/>
      <c r="B61" s="59"/>
      <c r="C61" s="63"/>
      <c r="D61" s="63"/>
      <c r="E61" s="61"/>
      <c r="F61" s="62"/>
      <c r="G61" s="62"/>
      <c r="I61" s="18"/>
      <c r="J61" s="18"/>
    </row>
    <row r="62" spans="1:10" s="19" customFormat="1" ht="21.95" customHeight="1" x14ac:dyDescent="0.25">
      <c r="A62" s="3"/>
      <c r="B62" s="59"/>
      <c r="C62" s="63"/>
      <c r="D62" s="63"/>
      <c r="E62" s="61"/>
      <c r="F62" s="62"/>
      <c r="G62" s="62"/>
      <c r="I62" s="18"/>
      <c r="J62" s="18"/>
    </row>
    <row r="63" spans="1:10" s="19" customFormat="1" ht="21.95" customHeight="1" x14ac:dyDescent="0.25">
      <c r="A63" s="3"/>
      <c r="B63" s="59"/>
      <c r="C63" s="63"/>
      <c r="D63" s="63"/>
      <c r="E63" s="61"/>
      <c r="F63" s="62"/>
      <c r="G63" s="62"/>
      <c r="I63" s="18"/>
      <c r="J63" s="18"/>
    </row>
    <row r="64" spans="1:10" s="19" customFormat="1" ht="21.95" customHeight="1" x14ac:dyDescent="0.25">
      <c r="A64" s="3"/>
      <c r="B64" s="59"/>
      <c r="C64" s="63"/>
      <c r="D64" s="63"/>
      <c r="E64" s="61"/>
      <c r="F64" s="62"/>
      <c r="G64" s="62"/>
      <c r="I64" s="18"/>
      <c r="J64" s="18"/>
    </row>
    <row r="65" spans="1:10" s="19" customFormat="1" ht="21.95" customHeight="1" x14ac:dyDescent="0.25">
      <c r="A65" s="3"/>
      <c r="B65" s="59"/>
      <c r="C65" s="63"/>
      <c r="D65" s="63"/>
      <c r="E65" s="61"/>
      <c r="F65" s="62"/>
      <c r="G65" s="62"/>
      <c r="I65" s="18"/>
      <c r="J65" s="18"/>
    </row>
    <row r="66" spans="1:10" s="19" customFormat="1" ht="21.95" customHeight="1" x14ac:dyDescent="0.25">
      <c r="A66" s="3"/>
      <c r="B66" s="59"/>
      <c r="C66" s="63"/>
      <c r="D66" s="63"/>
      <c r="E66" s="61"/>
      <c r="F66" s="62"/>
      <c r="G66" s="62"/>
      <c r="I66" s="18"/>
      <c r="J66" s="18"/>
    </row>
    <row r="67" spans="1:10" s="19" customFormat="1" ht="21.95" customHeight="1" x14ac:dyDescent="0.25">
      <c r="A67" s="3"/>
      <c r="B67" s="59"/>
      <c r="C67" s="63"/>
      <c r="D67" s="63"/>
      <c r="E67" s="61"/>
      <c r="F67" s="62"/>
      <c r="G67" s="62"/>
      <c r="I67" s="18"/>
      <c r="J67" s="18"/>
    </row>
    <row r="68" spans="1:10" s="19" customFormat="1" ht="21.95" customHeight="1" x14ac:dyDescent="0.25">
      <c r="A68" s="3"/>
      <c r="B68" s="59"/>
      <c r="C68" s="63"/>
      <c r="D68" s="63"/>
      <c r="E68" s="61"/>
      <c r="F68" s="62"/>
      <c r="G68" s="62"/>
      <c r="I68" s="18"/>
      <c r="J68" s="18"/>
    </row>
    <row r="69" spans="1:10" s="19" customFormat="1" ht="21.95" customHeight="1" x14ac:dyDescent="0.25">
      <c r="A69" s="3"/>
      <c r="B69" s="59"/>
      <c r="C69" s="63"/>
      <c r="D69" s="63"/>
      <c r="E69" s="61"/>
      <c r="F69" s="62"/>
      <c r="G69" s="62"/>
      <c r="I69" s="18"/>
      <c r="J69" s="18"/>
    </row>
    <row r="70" spans="1:10" s="19" customFormat="1" ht="21.95" customHeight="1" x14ac:dyDescent="0.25">
      <c r="A70" s="3"/>
      <c r="B70" s="59"/>
      <c r="C70" s="63"/>
      <c r="D70" s="63"/>
      <c r="E70" s="61"/>
      <c r="F70" s="62"/>
      <c r="G70" s="62"/>
      <c r="I70" s="18"/>
      <c r="J70" s="18"/>
    </row>
    <row r="71" spans="1:10" s="19" customFormat="1" ht="21.95" customHeight="1" x14ac:dyDescent="0.25">
      <c r="A71" s="3"/>
      <c r="B71" s="59"/>
      <c r="C71" s="63"/>
      <c r="D71" s="63"/>
      <c r="E71" s="61"/>
      <c r="F71" s="62"/>
      <c r="G71" s="62"/>
      <c r="I71" s="18"/>
      <c r="J71" s="18"/>
    </row>
    <row r="72" spans="1:10" s="19" customFormat="1" ht="21.95" customHeight="1" x14ac:dyDescent="0.25">
      <c r="A72" s="3"/>
      <c r="B72" s="59"/>
      <c r="C72" s="63"/>
      <c r="D72" s="63"/>
      <c r="E72" s="61"/>
      <c r="F72" s="62"/>
      <c r="G72" s="62"/>
      <c r="I72" s="18"/>
      <c r="J72" s="18"/>
    </row>
    <row r="73" spans="1:10" s="19" customFormat="1" ht="21.95" customHeight="1" x14ac:dyDescent="0.25">
      <c r="A73" s="3"/>
      <c r="B73" s="59"/>
      <c r="C73" s="63"/>
      <c r="D73" s="63"/>
      <c r="E73" s="61"/>
      <c r="F73" s="62"/>
      <c r="G73" s="62"/>
      <c r="I73" s="18"/>
      <c r="J73" s="18"/>
    </row>
    <row r="74" spans="1:10" s="19" customFormat="1" ht="21.95" customHeight="1" x14ac:dyDescent="0.25">
      <c r="A74" s="3"/>
      <c r="B74" s="59"/>
      <c r="C74" s="63"/>
      <c r="D74" s="63"/>
      <c r="E74" s="61"/>
      <c r="F74" s="62"/>
      <c r="G74" s="62"/>
      <c r="I74" s="18"/>
      <c r="J74" s="18"/>
    </row>
    <row r="75" spans="1:10" s="19" customFormat="1" ht="21.95" customHeight="1" x14ac:dyDescent="0.25">
      <c r="A75" s="3"/>
      <c r="B75" s="59"/>
      <c r="C75" s="63"/>
      <c r="D75" s="63"/>
      <c r="E75" s="61"/>
      <c r="F75" s="62"/>
      <c r="G75" s="62"/>
      <c r="I75" s="18"/>
      <c r="J75" s="18"/>
    </row>
    <row r="76" spans="1:10" s="19" customFormat="1" ht="21.95" customHeight="1" x14ac:dyDescent="0.25">
      <c r="A76" s="3"/>
      <c r="B76" s="59"/>
      <c r="C76" s="63"/>
      <c r="D76" s="63"/>
      <c r="E76" s="61"/>
      <c r="F76" s="62"/>
      <c r="G76" s="62"/>
      <c r="I76" s="18"/>
      <c r="J76" s="18"/>
    </row>
    <row r="77" spans="1:10" s="19" customFormat="1" ht="21.95" customHeight="1" x14ac:dyDescent="0.25">
      <c r="A77" s="3"/>
      <c r="B77" s="59"/>
      <c r="C77" s="63"/>
      <c r="D77" s="63"/>
      <c r="E77" s="61"/>
      <c r="F77" s="62"/>
      <c r="G77" s="62"/>
      <c r="I77" s="18"/>
      <c r="J77" s="18"/>
    </row>
    <row r="78" spans="1:10" ht="21.95" customHeight="1" x14ac:dyDescent="0.25">
      <c r="A78" s="69"/>
      <c r="B78" s="21"/>
      <c r="C78" s="21"/>
      <c r="D78" s="21"/>
      <c r="E78" s="22"/>
      <c r="F78" s="23"/>
      <c r="G78" s="23"/>
      <c r="H78" s="1"/>
    </row>
    <row r="79" spans="1:10" ht="21.95" customHeight="1" x14ac:dyDescent="0.25">
      <c r="B79" s="59"/>
      <c r="C79" s="60"/>
      <c r="D79" s="60"/>
      <c r="E79" s="61"/>
      <c r="F79" s="62"/>
      <c r="G79" s="62"/>
    </row>
    <row r="80" spans="1:10" ht="18.75" x14ac:dyDescent="0.25">
      <c r="A80" s="1"/>
      <c r="B80" s="59"/>
      <c r="C80" s="60"/>
      <c r="D80" s="60"/>
      <c r="E80" s="61"/>
      <c r="F80" s="62"/>
      <c r="G80" s="62"/>
      <c r="J80" s="17"/>
    </row>
    <row r="81" spans="1:10" ht="18.75" x14ac:dyDescent="0.25">
      <c r="A81" s="1"/>
      <c r="B81" s="59"/>
      <c r="C81" s="60"/>
      <c r="D81" s="60"/>
      <c r="E81" s="61"/>
      <c r="F81" s="62"/>
      <c r="G81" s="62"/>
      <c r="J81" s="17"/>
    </row>
    <row r="82" spans="1:10" ht="18.75" x14ac:dyDescent="0.25">
      <c r="A82" s="1"/>
      <c r="B82" s="59"/>
      <c r="C82" s="60"/>
      <c r="D82" s="60"/>
      <c r="E82" s="61"/>
      <c r="F82" s="62"/>
      <c r="G82" s="62"/>
      <c r="J82" s="17"/>
    </row>
    <row r="83" spans="1:10" ht="18.75" x14ac:dyDescent="0.25">
      <c r="A83" s="1"/>
      <c r="B83" s="59"/>
      <c r="C83" s="60"/>
      <c r="D83" s="60"/>
      <c r="E83" s="61"/>
      <c r="F83" s="62"/>
      <c r="G83" s="62"/>
      <c r="J83" s="17"/>
    </row>
    <row r="84" spans="1:10" ht="18.75" x14ac:dyDescent="0.25">
      <c r="A84" s="1"/>
      <c r="B84" s="59"/>
      <c r="C84" s="60"/>
      <c r="D84" s="60"/>
      <c r="E84" s="61"/>
      <c r="F84" s="62"/>
      <c r="G84" s="62"/>
      <c r="J84" s="17"/>
    </row>
    <row r="85" spans="1:10" ht="18.75" x14ac:dyDescent="0.25">
      <c r="B85" s="59"/>
      <c r="C85" s="60"/>
      <c r="D85" s="60"/>
      <c r="E85" s="61"/>
      <c r="F85" s="62"/>
      <c r="G85" s="62"/>
      <c r="J85" s="17"/>
    </row>
    <row r="86" spans="1:10" ht="18.75" x14ac:dyDescent="0.25">
      <c r="A86" s="1"/>
      <c r="B86" s="59"/>
      <c r="C86" s="60"/>
      <c r="D86" s="60"/>
      <c r="E86" s="61"/>
      <c r="F86" s="62"/>
      <c r="G86" s="62"/>
      <c r="J86" s="17"/>
    </row>
    <row r="87" spans="1:10" ht="18.75" x14ac:dyDescent="0.25">
      <c r="A87" s="1"/>
      <c r="B87" s="59"/>
      <c r="C87" s="60"/>
      <c r="D87" s="60"/>
      <c r="E87" s="61"/>
      <c r="F87" s="62"/>
      <c r="G87" s="62"/>
      <c r="J87" s="17"/>
    </row>
    <row r="88" spans="1:10" ht="18.75" x14ac:dyDescent="0.25">
      <c r="A88" s="1"/>
      <c r="B88" s="59"/>
      <c r="C88" s="60"/>
      <c r="D88" s="60"/>
      <c r="E88" s="61"/>
      <c r="F88" s="62"/>
      <c r="G88" s="62"/>
      <c r="J88" s="17"/>
    </row>
    <row r="89" spans="1:10" ht="18.75" x14ac:dyDescent="0.25">
      <c r="A89" s="1"/>
      <c r="B89" s="59"/>
      <c r="C89" s="60"/>
      <c r="D89" s="60"/>
      <c r="E89" s="61"/>
      <c r="F89" s="62"/>
      <c r="G89" s="62"/>
      <c r="J89" s="17"/>
    </row>
    <row r="90" spans="1:10" ht="18.75" x14ac:dyDescent="0.25">
      <c r="A90" s="1"/>
      <c r="B90" s="59"/>
      <c r="C90" s="60"/>
      <c r="D90" s="60"/>
      <c r="E90" s="61"/>
      <c r="F90" s="62"/>
      <c r="G90" s="62"/>
      <c r="J90" s="17"/>
    </row>
    <row r="91" spans="1:10" ht="18.75" x14ac:dyDescent="0.25">
      <c r="A91" s="1"/>
      <c r="B91" s="59"/>
      <c r="C91" s="60"/>
      <c r="D91" s="60"/>
      <c r="E91" s="61"/>
      <c r="F91" s="62"/>
      <c r="G91" s="62"/>
      <c r="J91" s="17"/>
    </row>
    <row r="92" spans="1:10" ht="18.75" x14ac:dyDescent="0.25">
      <c r="A92" s="1"/>
      <c r="B92" s="59"/>
      <c r="C92" s="60"/>
      <c r="D92" s="60"/>
      <c r="E92" s="61"/>
      <c r="F92" s="62"/>
      <c r="G92" s="62"/>
      <c r="J92" s="17"/>
    </row>
    <row r="93" spans="1:10" ht="18.75" x14ac:dyDescent="0.25">
      <c r="A93" s="1"/>
      <c r="B93" s="59"/>
      <c r="C93" s="60"/>
      <c r="D93" s="60"/>
      <c r="E93" s="61"/>
      <c r="F93" s="62"/>
      <c r="G93" s="62"/>
      <c r="J93" s="17"/>
    </row>
    <row r="94" spans="1:10" ht="18.75" x14ac:dyDescent="0.25">
      <c r="A94" s="1"/>
      <c r="B94" s="59"/>
      <c r="C94" s="60"/>
      <c r="D94" s="60"/>
      <c r="E94" s="61"/>
      <c r="F94" s="62"/>
      <c r="G94" s="62"/>
      <c r="J94" s="17"/>
    </row>
    <row r="95" spans="1:10" ht="18.75" x14ac:dyDescent="0.25">
      <c r="A95" s="1"/>
      <c r="B95" s="59"/>
      <c r="C95" s="60"/>
      <c r="D95" s="60"/>
      <c r="E95" s="61"/>
      <c r="F95" s="62"/>
      <c r="G95" s="62"/>
      <c r="J95" s="17"/>
    </row>
    <row r="96" spans="1:10" ht="18.75" x14ac:dyDescent="0.25">
      <c r="A96" s="1"/>
      <c r="B96" s="59"/>
      <c r="C96" s="60"/>
      <c r="D96" s="60"/>
      <c r="E96" s="61"/>
      <c r="F96" s="62"/>
      <c r="G96" s="62"/>
      <c r="J96" s="17"/>
    </row>
    <row r="97" spans="1:10" ht="18.75" x14ac:dyDescent="0.25">
      <c r="A97" s="1"/>
      <c r="B97" s="59"/>
      <c r="C97" s="60"/>
      <c r="D97" s="60"/>
      <c r="E97" s="61"/>
      <c r="F97" s="62"/>
      <c r="G97" s="62"/>
      <c r="J97" s="17"/>
    </row>
    <row r="98" spans="1:10" ht="18.75" x14ac:dyDescent="0.25">
      <c r="A98" s="1"/>
      <c r="B98" s="59"/>
      <c r="C98" s="60"/>
      <c r="D98" s="60"/>
      <c r="E98" s="61"/>
      <c r="F98" s="62"/>
      <c r="G98" s="62"/>
      <c r="J98" s="17"/>
    </row>
    <row r="99" spans="1:10" ht="18.75" x14ac:dyDescent="0.25">
      <c r="A99" s="1"/>
      <c r="B99" s="59"/>
      <c r="C99" s="60"/>
      <c r="D99" s="60"/>
      <c r="E99" s="61"/>
      <c r="F99" s="62"/>
      <c r="G99" s="62"/>
      <c r="J99" s="17"/>
    </row>
    <row r="100" spans="1:10" ht="18.75" x14ac:dyDescent="0.25">
      <c r="A100" s="1"/>
      <c r="B100" s="59"/>
      <c r="C100" s="60"/>
      <c r="D100" s="60"/>
      <c r="E100" s="61"/>
      <c r="F100" s="62"/>
      <c r="G100" s="62"/>
      <c r="J100" s="17"/>
    </row>
    <row r="101" spans="1:10" ht="18.75" x14ac:dyDescent="0.25">
      <c r="A101" s="1"/>
      <c r="B101" s="59"/>
      <c r="C101" s="60"/>
      <c r="D101" s="60"/>
      <c r="E101" s="61"/>
      <c r="F101" s="62"/>
      <c r="G101" s="62"/>
      <c r="J101" s="17"/>
    </row>
    <row r="102" spans="1:10" ht="18.75" x14ac:dyDescent="0.25">
      <c r="A102" s="1"/>
      <c r="B102" s="59"/>
      <c r="C102" s="60"/>
      <c r="D102" s="60"/>
      <c r="E102" s="61"/>
      <c r="F102" s="62"/>
      <c r="G102" s="62"/>
      <c r="J102" s="17"/>
    </row>
    <row r="103" spans="1:10" ht="18.75" x14ac:dyDescent="0.25">
      <c r="A103" s="1"/>
      <c r="B103" s="59"/>
      <c r="C103" s="60"/>
      <c r="D103" s="60"/>
      <c r="E103" s="61"/>
      <c r="F103" s="62"/>
      <c r="G103" s="62"/>
      <c r="J103" s="17"/>
    </row>
    <row r="104" spans="1:10" ht="18.75" x14ac:dyDescent="0.25">
      <c r="B104" s="59"/>
      <c r="C104" s="60"/>
      <c r="D104" s="60"/>
      <c r="E104" s="61"/>
      <c r="F104" s="62"/>
      <c r="G104" s="62"/>
      <c r="J104" s="17"/>
    </row>
    <row r="105" spans="1:10" ht="18.75" x14ac:dyDescent="0.25">
      <c r="A105" s="1"/>
      <c r="B105" s="59"/>
      <c r="C105" s="60"/>
      <c r="D105" s="60"/>
      <c r="E105" s="61"/>
      <c r="F105" s="62"/>
      <c r="G105" s="62"/>
      <c r="H105" s="16"/>
      <c r="I105" s="16"/>
      <c r="J105" s="17"/>
    </row>
    <row r="106" spans="1:10" ht="18.75" x14ac:dyDescent="0.25">
      <c r="A106" s="1"/>
      <c r="B106" s="59"/>
      <c r="C106" s="60"/>
      <c r="D106" s="60"/>
      <c r="E106" s="61"/>
      <c r="F106" s="62"/>
      <c r="G106" s="62"/>
      <c r="J106" s="17"/>
    </row>
    <row r="107" spans="1:10" ht="18.75" x14ac:dyDescent="0.25">
      <c r="A107" s="1"/>
      <c r="B107" s="59"/>
      <c r="C107" s="60"/>
      <c r="D107" s="60"/>
      <c r="E107" s="61"/>
      <c r="F107" s="62"/>
      <c r="G107" s="62"/>
      <c r="J107" s="17"/>
    </row>
    <row r="108" spans="1:10" ht="18.75" x14ac:dyDescent="0.25">
      <c r="A108" s="1"/>
      <c r="B108" s="59"/>
      <c r="C108" s="60"/>
      <c r="D108" s="60"/>
      <c r="E108" s="61"/>
      <c r="F108" s="62"/>
      <c r="G108" s="62"/>
      <c r="J108" s="17"/>
    </row>
    <row r="109" spans="1:10" ht="18.75" x14ac:dyDescent="0.25">
      <c r="A109" s="1"/>
      <c r="B109" s="59"/>
      <c r="C109" s="60"/>
      <c r="D109" s="60"/>
      <c r="E109" s="61"/>
      <c r="F109" s="62"/>
      <c r="G109" s="62"/>
      <c r="J109" s="17"/>
    </row>
    <row r="110" spans="1:10" ht="18.75" x14ac:dyDescent="0.25">
      <c r="A110" s="1"/>
      <c r="B110" s="59"/>
      <c r="C110" s="60"/>
      <c r="D110" s="60"/>
      <c r="E110" s="61"/>
      <c r="F110" s="62"/>
      <c r="G110" s="62"/>
      <c r="J110" s="17"/>
    </row>
    <row r="111" spans="1:10" ht="18.75" x14ac:dyDescent="0.25">
      <c r="A111" s="1"/>
      <c r="B111" s="59"/>
      <c r="C111" s="60"/>
      <c r="D111" s="60"/>
      <c r="E111" s="61"/>
      <c r="F111" s="62"/>
      <c r="G111" s="62"/>
      <c r="J111" s="17"/>
    </row>
    <row r="112" spans="1:10" ht="18.75" x14ac:dyDescent="0.25">
      <c r="A112" s="1"/>
      <c r="B112" s="59"/>
      <c r="C112" s="60"/>
      <c r="D112" s="60"/>
      <c r="E112" s="61"/>
      <c r="F112" s="62"/>
      <c r="G112" s="62"/>
      <c r="J112" s="17"/>
    </row>
    <row r="113" spans="1:10" ht="18.75" x14ac:dyDescent="0.25">
      <c r="A113" s="1"/>
      <c r="B113" s="59"/>
      <c r="C113" s="60"/>
      <c r="D113" s="60"/>
      <c r="E113" s="61"/>
      <c r="F113" s="62"/>
      <c r="G113" s="62"/>
      <c r="J113" s="17"/>
    </row>
    <row r="114" spans="1:10" ht="18.75" x14ac:dyDescent="0.25">
      <c r="A114" s="1"/>
      <c r="B114" s="59"/>
      <c r="C114" s="60"/>
      <c r="D114" s="60"/>
      <c r="E114" s="61"/>
      <c r="F114" s="62"/>
      <c r="G114" s="62"/>
      <c r="J114" s="17"/>
    </row>
    <row r="115" spans="1:10" ht="18.75" x14ac:dyDescent="0.25">
      <c r="A115" s="1"/>
      <c r="B115" s="59"/>
      <c r="C115" s="60"/>
      <c r="D115" s="60"/>
      <c r="E115" s="61"/>
      <c r="F115" s="62"/>
      <c r="G115" s="62"/>
      <c r="J115" s="17"/>
    </row>
    <row r="116" spans="1:10" ht="18.75" x14ac:dyDescent="0.25">
      <c r="A116" s="1"/>
      <c r="B116" s="59"/>
      <c r="C116" s="60"/>
      <c r="D116" s="60"/>
      <c r="E116" s="61"/>
      <c r="F116" s="62"/>
      <c r="G116" s="62"/>
      <c r="J116" s="17"/>
    </row>
    <row r="117" spans="1:10" ht="18.75" x14ac:dyDescent="0.25">
      <c r="A117" s="1"/>
      <c r="B117" s="59"/>
      <c r="C117" s="60"/>
      <c r="D117" s="60"/>
      <c r="E117" s="61"/>
      <c r="F117" s="62"/>
      <c r="G117" s="62"/>
      <c r="J117" s="17"/>
    </row>
    <row r="118" spans="1:10" ht="18.75" x14ac:dyDescent="0.25">
      <c r="A118" s="1"/>
      <c r="B118" s="59"/>
      <c r="C118" s="60"/>
      <c r="D118" s="60"/>
      <c r="E118" s="61"/>
      <c r="F118" s="62"/>
      <c r="G118" s="62"/>
      <c r="J118" s="17"/>
    </row>
    <row r="119" spans="1:10" ht="18.75" x14ac:dyDescent="0.25">
      <c r="A119" s="1"/>
      <c r="B119" s="59"/>
      <c r="C119" s="60"/>
      <c r="D119" s="60"/>
      <c r="E119" s="61"/>
      <c r="F119" s="62"/>
      <c r="G119" s="62"/>
      <c r="J119" s="17"/>
    </row>
    <row r="120" spans="1:10" ht="18.75" x14ac:dyDescent="0.25">
      <c r="A120" s="1"/>
      <c r="B120" s="59"/>
      <c r="C120" s="60"/>
      <c r="D120" s="60"/>
      <c r="E120" s="61"/>
      <c r="F120" s="62"/>
      <c r="G120" s="62"/>
      <c r="J120" s="17"/>
    </row>
    <row r="121" spans="1:10" ht="18.75" x14ac:dyDescent="0.25">
      <c r="A121" s="1"/>
      <c r="B121" s="59"/>
      <c r="C121" s="60"/>
      <c r="D121" s="60"/>
      <c r="E121" s="61"/>
      <c r="F121" s="62"/>
      <c r="G121" s="62"/>
      <c r="J121" s="17"/>
    </row>
    <row r="122" spans="1:10" ht="18.75" x14ac:dyDescent="0.25">
      <c r="A122" s="1"/>
      <c r="B122" s="59"/>
      <c r="C122" s="60"/>
      <c r="D122" s="60"/>
      <c r="E122" s="61"/>
      <c r="F122" s="62"/>
      <c r="G122" s="62"/>
      <c r="H122" s="16"/>
      <c r="I122" s="16"/>
      <c r="J122" s="17"/>
    </row>
    <row r="123" spans="1:10" ht="18.75" x14ac:dyDescent="0.25">
      <c r="A123" s="1"/>
      <c r="B123" s="59"/>
      <c r="C123" s="60"/>
      <c r="D123" s="60"/>
      <c r="E123" s="61"/>
      <c r="F123" s="62"/>
      <c r="G123" s="62"/>
      <c r="J123" s="17"/>
    </row>
    <row r="124" spans="1:10" ht="18.75" x14ac:dyDescent="0.25">
      <c r="A124" s="1"/>
      <c r="B124" s="59"/>
      <c r="C124" s="60"/>
      <c r="D124" s="60"/>
      <c r="E124" s="61"/>
      <c r="F124" s="62"/>
      <c r="G124" s="62"/>
      <c r="J124" s="17"/>
    </row>
    <row r="125" spans="1:10" ht="18.75" x14ac:dyDescent="0.25">
      <c r="A125" s="1"/>
      <c r="B125" s="59"/>
      <c r="C125" s="60"/>
      <c r="D125" s="60"/>
      <c r="E125" s="61"/>
      <c r="F125" s="62"/>
      <c r="G125" s="62"/>
      <c r="J125" s="17"/>
    </row>
    <row r="126" spans="1:10" ht="18.75" x14ac:dyDescent="0.25">
      <c r="A126" s="1"/>
      <c r="B126" s="59"/>
      <c r="C126" s="60"/>
      <c r="D126" s="60"/>
      <c r="E126" s="61"/>
      <c r="F126" s="62"/>
      <c r="G126" s="62"/>
      <c r="J126" s="17"/>
    </row>
    <row r="127" spans="1:10" ht="18.75" x14ac:dyDescent="0.25">
      <c r="A127" s="1"/>
      <c r="B127" s="59"/>
      <c r="C127" s="60"/>
      <c r="D127" s="60"/>
      <c r="E127" s="61"/>
      <c r="F127" s="62"/>
      <c r="G127" s="62"/>
      <c r="J127" s="17"/>
    </row>
    <row r="128" spans="1:10" ht="18.75" x14ac:dyDescent="0.25">
      <c r="A128" s="1"/>
      <c r="B128" s="59"/>
      <c r="C128" s="60"/>
      <c r="D128" s="60"/>
      <c r="E128" s="61"/>
      <c r="F128" s="62"/>
      <c r="G128" s="62"/>
      <c r="J128" s="17"/>
    </row>
    <row r="129" spans="1:10" ht="18.75" x14ac:dyDescent="0.25">
      <c r="A129" s="1"/>
      <c r="B129" s="59"/>
      <c r="C129" s="60"/>
      <c r="D129" s="60"/>
      <c r="E129" s="61"/>
      <c r="F129" s="62"/>
      <c r="G129" s="62"/>
      <c r="J129" s="17"/>
    </row>
    <row r="130" spans="1:10" ht="18.75" x14ac:dyDescent="0.25">
      <c r="A130" s="1"/>
      <c r="B130" s="59"/>
      <c r="C130" s="60"/>
      <c r="D130" s="60"/>
      <c r="E130" s="61"/>
      <c r="F130" s="62"/>
      <c r="G130" s="62"/>
      <c r="J130" s="17"/>
    </row>
    <row r="131" spans="1:10" ht="18.75" x14ac:dyDescent="0.25">
      <c r="A131" s="1"/>
      <c r="B131" s="59"/>
      <c r="C131" s="60"/>
      <c r="D131" s="60"/>
      <c r="E131" s="61"/>
      <c r="F131" s="62"/>
      <c r="G131" s="62"/>
      <c r="J131" s="17"/>
    </row>
    <row r="132" spans="1:10" ht="18.75" x14ac:dyDescent="0.25">
      <c r="A132" s="1"/>
      <c r="B132" s="59"/>
      <c r="C132" s="60"/>
      <c r="D132" s="60"/>
      <c r="E132" s="61"/>
      <c r="F132" s="62"/>
      <c r="G132" s="62"/>
      <c r="J132" s="17"/>
    </row>
    <row r="133" spans="1:10" ht="18.75" x14ac:dyDescent="0.25">
      <c r="A133" s="1"/>
      <c r="B133" s="59"/>
      <c r="C133" s="60"/>
      <c r="D133" s="60"/>
      <c r="E133" s="61"/>
      <c r="F133" s="62"/>
      <c r="G133" s="62"/>
      <c r="J133" s="17"/>
    </row>
    <row r="134" spans="1:10" ht="18.75" x14ac:dyDescent="0.25">
      <c r="A134" s="1"/>
      <c r="B134" s="59"/>
      <c r="C134" s="60"/>
      <c r="D134" s="60"/>
      <c r="E134" s="61"/>
      <c r="F134" s="62"/>
      <c r="G134" s="62"/>
      <c r="J134" s="17"/>
    </row>
    <row r="135" spans="1:10" ht="18.75" x14ac:dyDescent="0.25">
      <c r="A135" s="1"/>
      <c r="B135" s="59"/>
      <c r="C135" s="60"/>
      <c r="D135" s="60"/>
      <c r="E135" s="61"/>
      <c r="F135" s="62"/>
      <c r="G135" s="62"/>
      <c r="J135" s="17"/>
    </row>
    <row r="136" spans="1:10" ht="18.75" x14ac:dyDescent="0.25">
      <c r="A136" s="1"/>
      <c r="B136" s="59"/>
      <c r="C136" s="60"/>
      <c r="D136" s="60"/>
      <c r="E136" s="61"/>
      <c r="F136" s="62"/>
      <c r="G136" s="62"/>
      <c r="J136" s="17"/>
    </row>
    <row r="137" spans="1:10" ht="18.75" x14ac:dyDescent="0.25">
      <c r="A137" s="1"/>
      <c r="B137" s="59"/>
      <c r="C137" s="60"/>
      <c r="D137" s="60"/>
      <c r="E137" s="61"/>
      <c r="F137" s="62"/>
      <c r="G137" s="62"/>
      <c r="J137" s="17"/>
    </row>
    <row r="138" spans="1:10" ht="18.75" x14ac:dyDescent="0.25">
      <c r="A138" s="1"/>
      <c r="B138" s="59"/>
      <c r="C138" s="60"/>
      <c r="D138" s="60"/>
      <c r="E138" s="61"/>
      <c r="F138" s="62"/>
      <c r="G138" s="62"/>
      <c r="J138" s="17"/>
    </row>
    <row r="139" spans="1:10" ht="18.75" x14ac:dyDescent="0.25">
      <c r="A139" s="1"/>
      <c r="B139" s="59"/>
      <c r="C139" s="60"/>
      <c r="D139" s="60"/>
      <c r="E139" s="61"/>
      <c r="F139" s="62"/>
      <c r="G139" s="62"/>
      <c r="J139" s="17"/>
    </row>
    <row r="140" spans="1:10" ht="18.75" x14ac:dyDescent="0.25">
      <c r="A140" s="1"/>
      <c r="B140" s="59"/>
      <c r="C140" s="60"/>
      <c r="D140" s="60"/>
      <c r="E140" s="61"/>
      <c r="F140" s="62"/>
      <c r="G140" s="62"/>
      <c r="J140" s="17"/>
    </row>
    <row r="141" spans="1:10" ht="18.75" x14ac:dyDescent="0.25">
      <c r="A141" s="1"/>
      <c r="B141" s="59"/>
      <c r="C141" s="60"/>
      <c r="D141" s="60"/>
      <c r="E141" s="61"/>
      <c r="F141" s="62"/>
      <c r="G141" s="62"/>
      <c r="J141" s="17"/>
    </row>
    <row r="142" spans="1:10" ht="18.75" x14ac:dyDescent="0.25">
      <c r="A142" s="1"/>
      <c r="B142" s="59"/>
      <c r="C142" s="60"/>
      <c r="D142" s="60"/>
      <c r="E142" s="61"/>
      <c r="F142" s="62"/>
      <c r="G142" s="62"/>
      <c r="H142" s="16"/>
      <c r="I142" s="16"/>
      <c r="J142" s="17"/>
    </row>
    <row r="143" spans="1:10" ht="18.75" x14ac:dyDescent="0.25">
      <c r="A143" s="1"/>
      <c r="B143" s="59"/>
      <c r="C143" s="60"/>
      <c r="D143" s="60"/>
      <c r="E143" s="61"/>
      <c r="F143" s="62"/>
      <c r="G143" s="62"/>
      <c r="J143" s="17"/>
    </row>
    <row r="144" spans="1:10" ht="18.75" x14ac:dyDescent="0.25">
      <c r="A144" s="1"/>
      <c r="B144" s="59"/>
      <c r="C144" s="60"/>
      <c r="D144" s="60"/>
      <c r="E144" s="61"/>
      <c r="F144" s="62"/>
      <c r="G144" s="62"/>
      <c r="J144" s="17"/>
    </row>
    <row r="145" spans="1:10" ht="18.75" x14ac:dyDescent="0.25">
      <c r="A145" s="1"/>
      <c r="B145" s="59"/>
      <c r="C145" s="60"/>
      <c r="D145" s="60"/>
      <c r="E145" s="61"/>
      <c r="F145" s="62"/>
      <c r="G145" s="62"/>
      <c r="J145" s="17"/>
    </row>
    <row r="146" spans="1:10" ht="18.75" x14ac:dyDescent="0.25">
      <c r="A146" s="1"/>
      <c r="B146" s="59"/>
      <c r="C146" s="60"/>
      <c r="D146" s="60"/>
      <c r="E146" s="61"/>
      <c r="F146" s="62"/>
      <c r="G146" s="62"/>
      <c r="J146" s="17"/>
    </row>
    <row r="147" spans="1:10" ht="18.75" x14ac:dyDescent="0.25">
      <c r="A147" s="1"/>
      <c r="B147" s="59"/>
      <c r="C147" s="60"/>
      <c r="D147" s="60"/>
      <c r="E147" s="61"/>
      <c r="F147" s="62"/>
      <c r="G147" s="62"/>
      <c r="J147" s="17"/>
    </row>
    <row r="148" spans="1:10" ht="18.75" x14ac:dyDescent="0.25">
      <c r="A148" s="1"/>
      <c r="B148" s="59"/>
      <c r="C148" s="60"/>
      <c r="D148" s="60"/>
      <c r="E148" s="61"/>
      <c r="F148" s="62"/>
      <c r="G148" s="62"/>
      <c r="J148" s="17"/>
    </row>
    <row r="149" spans="1:10" ht="18.75" x14ac:dyDescent="0.25">
      <c r="A149" s="1"/>
      <c r="B149" s="59"/>
      <c r="C149" s="60"/>
      <c r="D149" s="60"/>
      <c r="E149" s="61"/>
      <c r="F149" s="62"/>
      <c r="G149" s="62"/>
      <c r="J149" s="17"/>
    </row>
    <row r="150" spans="1:10" ht="18.75" x14ac:dyDescent="0.25">
      <c r="A150" s="1"/>
      <c r="B150" s="59"/>
      <c r="C150" s="60"/>
      <c r="D150" s="60"/>
      <c r="E150" s="61"/>
      <c r="F150" s="62"/>
      <c r="G150" s="62"/>
      <c r="J150" s="17"/>
    </row>
    <row r="151" spans="1:10" ht="18.75" x14ac:dyDescent="0.25">
      <c r="A151" s="1"/>
      <c r="B151" s="59"/>
      <c r="C151" s="60"/>
      <c r="D151" s="60"/>
      <c r="E151" s="61"/>
      <c r="F151" s="62"/>
      <c r="G151" s="62"/>
      <c r="H151" s="1"/>
      <c r="I151" s="1"/>
      <c r="J151" s="17"/>
    </row>
    <row r="152" spans="1:10" ht="18.75" x14ac:dyDescent="0.25">
      <c r="A152" s="1"/>
      <c r="B152" s="59"/>
      <c r="C152" s="60"/>
      <c r="D152" s="60"/>
      <c r="E152" s="61"/>
      <c r="F152" s="62"/>
      <c r="G152" s="62"/>
      <c r="H152" s="1"/>
      <c r="I152" s="1"/>
      <c r="J152" s="17"/>
    </row>
    <row r="153" spans="1:10" ht="18.75" x14ac:dyDescent="0.25">
      <c r="A153" s="1"/>
      <c r="B153" s="59"/>
      <c r="C153" s="60"/>
      <c r="D153" s="60"/>
      <c r="E153" s="61"/>
      <c r="F153" s="62"/>
      <c r="G153" s="62"/>
      <c r="H153" s="1"/>
      <c r="I153" s="1"/>
      <c r="J153" s="17"/>
    </row>
    <row r="154" spans="1:10" ht="18.75" x14ac:dyDescent="0.25">
      <c r="A154" s="1"/>
      <c r="B154" s="59"/>
      <c r="C154" s="60"/>
      <c r="D154" s="60"/>
      <c r="E154" s="61"/>
      <c r="F154" s="62"/>
      <c r="G154" s="62"/>
      <c r="H154" s="1"/>
      <c r="I154" s="1"/>
      <c r="J154" s="17"/>
    </row>
    <row r="155" spans="1:10" ht="18.75" x14ac:dyDescent="0.25">
      <c r="A155" s="1"/>
      <c r="B155" s="59"/>
      <c r="C155" s="60"/>
      <c r="D155" s="60"/>
      <c r="E155" s="61"/>
      <c r="F155" s="62"/>
      <c r="G155" s="62"/>
      <c r="H155" s="1"/>
      <c r="I155" s="1"/>
      <c r="J155" s="17"/>
    </row>
    <row r="156" spans="1:10" ht="18.75" x14ac:dyDescent="0.25">
      <c r="A156" s="1"/>
      <c r="B156" s="59"/>
      <c r="C156" s="60"/>
      <c r="D156" s="60"/>
      <c r="E156" s="61"/>
      <c r="F156" s="62"/>
      <c r="G156" s="62"/>
      <c r="H156" s="1"/>
      <c r="I156" s="1"/>
      <c r="J156" s="17"/>
    </row>
    <row r="157" spans="1:10" ht="18.75" x14ac:dyDescent="0.25">
      <c r="A157" s="1"/>
      <c r="B157" s="59"/>
      <c r="C157" s="60"/>
      <c r="D157" s="60"/>
      <c r="E157" s="61"/>
      <c r="F157" s="62"/>
      <c r="G157" s="62"/>
      <c r="H157" s="1"/>
      <c r="I157" s="1"/>
      <c r="J157" s="17"/>
    </row>
    <row r="158" spans="1:10" ht="18.75" x14ac:dyDescent="0.25">
      <c r="A158" s="1"/>
      <c r="B158" s="59"/>
      <c r="C158" s="60"/>
      <c r="D158" s="60"/>
      <c r="E158" s="61"/>
      <c r="F158" s="62"/>
      <c r="G158" s="62"/>
      <c r="H158" s="1"/>
      <c r="I158" s="1"/>
      <c r="J158" s="17"/>
    </row>
    <row r="159" spans="1:10" ht="18.75" x14ac:dyDescent="0.25">
      <c r="A159" s="1"/>
      <c r="B159" s="59"/>
      <c r="C159" s="60"/>
      <c r="D159" s="60"/>
      <c r="E159" s="61"/>
      <c r="F159" s="62"/>
      <c r="G159" s="62"/>
      <c r="H159" s="1"/>
      <c r="I159" s="1"/>
      <c r="J159" s="17"/>
    </row>
    <row r="160" spans="1:10" ht="18.75" x14ac:dyDescent="0.25">
      <c r="A160" s="1"/>
      <c r="B160" s="59"/>
      <c r="C160" s="60"/>
      <c r="D160" s="60"/>
      <c r="E160" s="61"/>
      <c r="F160" s="62"/>
      <c r="G160" s="62"/>
      <c r="J160" s="17"/>
    </row>
    <row r="161" spans="1:10" ht="18.75" x14ac:dyDescent="0.25">
      <c r="A161" s="1"/>
      <c r="B161" s="59"/>
      <c r="C161" s="60"/>
      <c r="D161" s="60"/>
      <c r="E161" s="61"/>
      <c r="F161" s="62"/>
      <c r="G161" s="62"/>
      <c r="H161" s="1"/>
      <c r="I161" s="1"/>
      <c r="J161" s="17"/>
    </row>
    <row r="162" spans="1:10" ht="18.75" x14ac:dyDescent="0.25">
      <c r="A162" s="1"/>
      <c r="B162" s="59"/>
      <c r="C162" s="60"/>
      <c r="D162" s="60"/>
      <c r="E162" s="61"/>
      <c r="F162" s="62"/>
      <c r="G162" s="62"/>
      <c r="H162" s="1"/>
      <c r="I162" s="1"/>
      <c r="J162" s="17"/>
    </row>
    <row r="163" spans="1:10" ht="18.75" x14ac:dyDescent="0.25">
      <c r="A163" s="1"/>
      <c r="B163" s="59"/>
      <c r="C163" s="60"/>
      <c r="D163" s="60"/>
      <c r="E163" s="61"/>
      <c r="F163" s="62"/>
      <c r="G163" s="62"/>
      <c r="H163" s="1"/>
      <c r="I163" s="1"/>
      <c r="J163" s="17"/>
    </row>
    <row r="164" spans="1:10" ht="18.75" x14ac:dyDescent="0.25">
      <c r="A164" s="1"/>
      <c r="B164" s="59"/>
      <c r="C164" s="60"/>
      <c r="D164" s="60"/>
      <c r="E164" s="61"/>
      <c r="F164" s="62"/>
      <c r="G164" s="62"/>
      <c r="H164" s="1"/>
      <c r="I164" s="1"/>
      <c r="J164" s="17"/>
    </row>
    <row r="165" spans="1:10" ht="18.75" x14ac:dyDescent="0.25">
      <c r="A165" s="1"/>
      <c r="B165" s="59"/>
      <c r="C165" s="60"/>
      <c r="D165" s="60"/>
      <c r="E165" s="61"/>
      <c r="F165" s="62"/>
      <c r="G165" s="62"/>
      <c r="H165" s="1"/>
      <c r="I165" s="1"/>
      <c r="J165" s="17"/>
    </row>
    <row r="166" spans="1:10" ht="18.75" x14ac:dyDescent="0.25">
      <c r="A166" s="1"/>
      <c r="B166" s="59"/>
      <c r="C166" s="60"/>
      <c r="D166" s="60"/>
      <c r="E166" s="61"/>
      <c r="F166" s="62"/>
      <c r="G166" s="62"/>
      <c r="H166" s="1"/>
      <c r="I166" s="1"/>
      <c r="J166" s="17"/>
    </row>
    <row r="167" spans="1:10" ht="18.75" x14ac:dyDescent="0.25">
      <c r="A167" s="1"/>
      <c r="B167" s="59"/>
      <c r="C167" s="60"/>
      <c r="D167" s="60"/>
      <c r="E167" s="61"/>
      <c r="F167" s="62"/>
      <c r="G167" s="62"/>
      <c r="H167" s="1"/>
      <c r="I167" s="1"/>
      <c r="J167" s="17"/>
    </row>
    <row r="168" spans="1:10" ht="18.75" x14ac:dyDescent="0.25">
      <c r="A168" s="1"/>
      <c r="B168" s="59"/>
      <c r="C168" s="60"/>
      <c r="D168" s="60"/>
      <c r="E168" s="61"/>
      <c r="F168" s="62"/>
      <c r="G168" s="62"/>
      <c r="H168" s="1"/>
      <c r="I168" s="1"/>
      <c r="J168" s="17"/>
    </row>
    <row r="169" spans="1:10" ht="18.75" x14ac:dyDescent="0.25">
      <c r="A169" s="1"/>
      <c r="B169" s="59"/>
      <c r="C169" s="60"/>
      <c r="D169" s="60"/>
      <c r="E169" s="61"/>
      <c r="F169" s="62"/>
      <c r="G169" s="62"/>
      <c r="H169" s="1"/>
      <c r="I169" s="1"/>
      <c r="J169" s="17"/>
    </row>
    <row r="170" spans="1:10" ht="18.75" x14ac:dyDescent="0.25">
      <c r="A170" s="1"/>
      <c r="B170" s="59"/>
      <c r="C170" s="60"/>
      <c r="D170" s="60"/>
      <c r="E170" s="61"/>
      <c r="F170" s="62"/>
      <c r="G170" s="62"/>
      <c r="H170" s="1"/>
      <c r="I170" s="1"/>
      <c r="J170" s="17"/>
    </row>
    <row r="171" spans="1:10" ht="18.75" x14ac:dyDescent="0.25">
      <c r="A171" s="1"/>
      <c r="B171" s="59"/>
      <c r="C171" s="60"/>
      <c r="D171" s="60"/>
      <c r="E171" s="61"/>
      <c r="F171" s="62"/>
      <c r="G171" s="62"/>
      <c r="H171" s="1"/>
      <c r="I171" s="1"/>
      <c r="J171" s="17"/>
    </row>
    <row r="172" spans="1:10" ht="18.75" x14ac:dyDescent="0.25">
      <c r="A172" s="1"/>
      <c r="B172" s="59"/>
      <c r="C172" s="60"/>
      <c r="D172" s="60"/>
      <c r="E172" s="61"/>
      <c r="F172" s="62"/>
      <c r="G172" s="62"/>
      <c r="H172" s="1"/>
      <c r="I172" s="1"/>
      <c r="J172" s="17"/>
    </row>
    <row r="173" spans="1:10" ht="18.75" x14ac:dyDescent="0.25">
      <c r="A173" s="1"/>
      <c r="B173" s="59"/>
      <c r="C173" s="60"/>
      <c r="D173" s="60"/>
      <c r="E173" s="61"/>
      <c r="F173" s="62"/>
      <c r="G173" s="62"/>
      <c r="H173" s="1"/>
      <c r="I173" s="1"/>
      <c r="J173" s="17"/>
    </row>
    <row r="174" spans="1:10" ht="18.75" x14ac:dyDescent="0.25">
      <c r="A174" s="1"/>
      <c r="B174" s="59"/>
      <c r="C174" s="60"/>
      <c r="D174" s="60"/>
      <c r="E174" s="61"/>
      <c r="F174" s="62"/>
      <c r="G174" s="62"/>
      <c r="H174" s="1"/>
      <c r="I174" s="1"/>
      <c r="J174" s="17"/>
    </row>
    <row r="175" spans="1:10" ht="18.75" x14ac:dyDescent="0.25">
      <c r="A175" s="1"/>
      <c r="B175" s="59"/>
      <c r="C175" s="60"/>
      <c r="D175" s="60"/>
      <c r="E175" s="61"/>
      <c r="F175" s="62"/>
      <c r="G175" s="62"/>
      <c r="H175" s="1"/>
      <c r="I175" s="1"/>
      <c r="J175" s="17"/>
    </row>
    <row r="176" spans="1:10" ht="18.75" x14ac:dyDescent="0.25">
      <c r="A176" s="1"/>
      <c r="B176" s="59"/>
      <c r="C176" s="60"/>
      <c r="D176" s="60"/>
      <c r="E176" s="61"/>
      <c r="F176" s="62"/>
      <c r="G176" s="62"/>
      <c r="H176" s="1"/>
      <c r="I176" s="1"/>
      <c r="J176" s="17"/>
    </row>
    <row r="177" spans="1:10" ht="18.75" x14ac:dyDescent="0.25">
      <c r="A177" s="1"/>
      <c r="B177" s="59"/>
      <c r="C177" s="60"/>
      <c r="D177" s="60"/>
      <c r="E177" s="61"/>
      <c r="F177" s="62"/>
      <c r="G177" s="62"/>
      <c r="H177" s="1"/>
      <c r="I177" s="1"/>
      <c r="J177" s="17"/>
    </row>
    <row r="178" spans="1:10" ht="18.75" x14ac:dyDescent="0.25">
      <c r="A178" s="1"/>
      <c r="B178" s="59"/>
      <c r="C178" s="60"/>
      <c r="D178" s="60"/>
      <c r="E178" s="61"/>
      <c r="F178" s="62"/>
      <c r="G178" s="62"/>
      <c r="H178" s="1"/>
      <c r="I178" s="1"/>
      <c r="J178" s="17"/>
    </row>
    <row r="179" spans="1:10" ht="18.75" x14ac:dyDescent="0.25">
      <c r="A179" s="1"/>
      <c r="B179" s="59"/>
      <c r="C179" s="60"/>
      <c r="D179" s="60"/>
      <c r="E179" s="61"/>
      <c r="F179" s="62"/>
      <c r="G179" s="62"/>
      <c r="H179" s="1"/>
      <c r="I179" s="1"/>
      <c r="J179" s="17"/>
    </row>
    <row r="180" spans="1:10" ht="18.75" x14ac:dyDescent="0.25">
      <c r="A180" s="1"/>
      <c r="B180" s="59"/>
      <c r="C180" s="60"/>
      <c r="D180" s="60"/>
      <c r="E180" s="61"/>
      <c r="F180" s="62"/>
      <c r="G180" s="62"/>
      <c r="H180" s="1"/>
      <c r="I180" s="1"/>
      <c r="J180" s="17"/>
    </row>
    <row r="181" spans="1:10" ht="18.75" x14ac:dyDescent="0.25">
      <c r="A181" s="1"/>
      <c r="B181" s="59"/>
      <c r="C181" s="60"/>
      <c r="D181" s="60"/>
      <c r="E181" s="61"/>
      <c r="F181" s="62"/>
      <c r="G181" s="62"/>
      <c r="H181" s="1"/>
      <c r="I181" s="1"/>
      <c r="J181" s="17"/>
    </row>
    <row r="182" spans="1:10" ht="18.75" x14ac:dyDescent="0.25">
      <c r="A182" s="1"/>
      <c r="B182" s="59"/>
      <c r="C182" s="60"/>
      <c r="D182" s="60"/>
      <c r="E182" s="61"/>
      <c r="F182" s="62"/>
      <c r="G182" s="62"/>
      <c r="H182" s="1"/>
      <c r="I182" s="1"/>
      <c r="J182" s="17"/>
    </row>
    <row r="183" spans="1:10" ht="18.75" x14ac:dyDescent="0.25">
      <c r="A183" s="1"/>
      <c r="B183" s="59"/>
      <c r="C183" s="60"/>
      <c r="D183" s="60"/>
      <c r="E183" s="61"/>
      <c r="F183" s="62"/>
      <c r="G183" s="62"/>
      <c r="H183" s="1"/>
      <c r="I183" s="1"/>
      <c r="J183" s="17"/>
    </row>
    <row r="184" spans="1:10" ht="18.75" x14ac:dyDescent="0.25">
      <c r="A184" s="1"/>
      <c r="B184" s="59"/>
      <c r="C184" s="60"/>
      <c r="D184" s="60"/>
      <c r="E184" s="61"/>
      <c r="F184" s="62"/>
      <c r="G184" s="62"/>
      <c r="H184" s="1"/>
      <c r="I184" s="1"/>
      <c r="J184" s="17"/>
    </row>
    <row r="185" spans="1:10" ht="18.75" x14ac:dyDescent="0.25">
      <c r="A185" s="1"/>
      <c r="B185" s="59"/>
      <c r="C185" s="60"/>
      <c r="D185" s="60"/>
      <c r="E185" s="61"/>
      <c r="F185" s="62"/>
      <c r="G185" s="62"/>
      <c r="H185" s="1"/>
      <c r="I185" s="1"/>
      <c r="J185" s="17"/>
    </row>
    <row r="186" spans="1:10" ht="18.75" x14ac:dyDescent="0.25">
      <c r="A186" s="1"/>
      <c r="B186" s="59"/>
      <c r="C186" s="60"/>
      <c r="D186" s="60"/>
      <c r="E186" s="61"/>
      <c r="F186" s="62"/>
      <c r="G186" s="62"/>
      <c r="H186" s="1"/>
      <c r="I186" s="1"/>
      <c r="J186" s="17"/>
    </row>
    <row r="187" spans="1:10" ht="18.75" x14ac:dyDescent="0.25">
      <c r="A187" s="1"/>
      <c r="B187" s="59"/>
      <c r="C187" s="60"/>
      <c r="D187" s="60"/>
      <c r="E187" s="61"/>
      <c r="F187" s="62"/>
      <c r="G187" s="62"/>
      <c r="J187" s="17"/>
    </row>
    <row r="188" spans="1:10" ht="18.75" x14ac:dyDescent="0.25">
      <c r="A188" s="1"/>
      <c r="B188" s="59"/>
      <c r="C188" s="60"/>
      <c r="D188" s="60"/>
      <c r="E188" s="61"/>
      <c r="F188" s="62"/>
      <c r="G188" s="62"/>
      <c r="J188" s="17"/>
    </row>
    <row r="189" spans="1:10" ht="18.75" x14ac:dyDescent="0.25">
      <c r="A189" s="1"/>
      <c r="B189" s="59"/>
      <c r="C189" s="60"/>
      <c r="D189" s="60"/>
      <c r="E189" s="61"/>
      <c r="F189" s="62"/>
      <c r="G189" s="62"/>
      <c r="J189" s="17"/>
    </row>
    <row r="190" spans="1:10" ht="18.75" x14ac:dyDescent="0.25">
      <c r="A190" s="1"/>
      <c r="B190" s="59"/>
      <c r="C190" s="60"/>
      <c r="D190" s="60"/>
      <c r="E190" s="61"/>
      <c r="F190" s="62"/>
      <c r="G190" s="62"/>
      <c r="H190" s="1"/>
      <c r="I190" s="1"/>
      <c r="J190" s="17"/>
    </row>
    <row r="191" spans="1:10" ht="18.75" x14ac:dyDescent="0.25">
      <c r="A191" s="1"/>
      <c r="B191" s="59"/>
      <c r="C191" s="60"/>
      <c r="D191" s="60"/>
      <c r="E191" s="61"/>
      <c r="F191" s="62"/>
      <c r="G191" s="62"/>
      <c r="J191" s="17"/>
    </row>
    <row r="192" spans="1:10" ht="18.75" x14ac:dyDescent="0.25">
      <c r="A192" s="1"/>
      <c r="B192" s="59"/>
      <c r="C192" s="60"/>
      <c r="D192" s="60"/>
      <c r="E192" s="61"/>
      <c r="F192" s="62"/>
      <c r="G192" s="62"/>
      <c r="H192" s="1"/>
      <c r="I192" s="1"/>
      <c r="J192" s="17"/>
    </row>
    <row r="193" spans="1:10" ht="18.75" x14ac:dyDescent="0.25">
      <c r="A193" s="1"/>
      <c r="B193" s="59"/>
      <c r="C193" s="60"/>
      <c r="D193" s="60"/>
      <c r="E193" s="61"/>
      <c r="F193" s="62"/>
      <c r="G193" s="62"/>
      <c r="J193" s="17"/>
    </row>
    <row r="194" spans="1:10" ht="18.75" x14ac:dyDescent="0.25">
      <c r="A194" s="1"/>
      <c r="B194" s="59"/>
      <c r="C194" s="60"/>
      <c r="D194" s="60"/>
      <c r="E194" s="61"/>
      <c r="F194" s="62"/>
      <c r="G194" s="62"/>
      <c r="H194" s="1"/>
      <c r="I194" s="1"/>
      <c r="J194" s="17"/>
    </row>
    <row r="195" spans="1:10" ht="18.75" x14ac:dyDescent="0.25">
      <c r="A195" s="1"/>
      <c r="B195" s="59"/>
      <c r="C195" s="60"/>
      <c r="D195" s="60"/>
      <c r="E195" s="61"/>
      <c r="F195" s="62"/>
      <c r="G195" s="62"/>
      <c r="H195" s="1"/>
      <c r="I195" s="1"/>
      <c r="J195" s="17"/>
    </row>
    <row r="196" spans="1:10" ht="18.75" x14ac:dyDescent="0.25">
      <c r="A196" s="1"/>
      <c r="B196" s="59"/>
      <c r="C196" s="60"/>
      <c r="D196" s="60"/>
      <c r="E196" s="61"/>
      <c r="F196" s="62"/>
      <c r="G196" s="62"/>
      <c r="J196" s="17"/>
    </row>
    <row r="197" spans="1:10" ht="18.75" x14ac:dyDescent="0.25">
      <c r="A197" s="1"/>
      <c r="B197" s="59"/>
      <c r="C197" s="60"/>
      <c r="D197" s="60"/>
      <c r="E197" s="61"/>
      <c r="F197" s="62"/>
      <c r="G197" s="62"/>
      <c r="J197" s="17"/>
    </row>
    <row r="198" spans="1:10" ht="18.75" x14ac:dyDescent="0.25">
      <c r="A198" s="1"/>
      <c r="B198" s="59"/>
      <c r="C198" s="60"/>
      <c r="D198" s="60"/>
      <c r="E198" s="61"/>
      <c r="F198" s="62"/>
      <c r="G198" s="62"/>
      <c r="H198" s="1"/>
      <c r="I198" s="1"/>
      <c r="J198" s="17"/>
    </row>
    <row r="199" spans="1:10" ht="18.75" x14ac:dyDescent="0.25">
      <c r="A199" s="1"/>
      <c r="B199" s="59"/>
      <c r="C199" s="60"/>
      <c r="D199" s="60"/>
      <c r="E199" s="61"/>
      <c r="F199" s="62"/>
      <c r="G199" s="62"/>
      <c r="H199" s="1"/>
      <c r="I199" s="1"/>
      <c r="J199" s="17"/>
    </row>
    <row r="200" spans="1:10" ht="18.75" x14ac:dyDescent="0.25">
      <c r="A200" s="1"/>
      <c r="B200" s="59"/>
      <c r="C200" s="60"/>
      <c r="D200" s="60"/>
      <c r="E200" s="61"/>
      <c r="F200" s="62"/>
      <c r="G200" s="62"/>
      <c r="J200" s="17"/>
    </row>
    <row r="201" spans="1:10" ht="18.75" x14ac:dyDescent="0.25">
      <c r="A201" s="1"/>
      <c r="B201" s="59"/>
      <c r="C201" s="60"/>
      <c r="D201" s="60"/>
      <c r="E201" s="61"/>
      <c r="F201" s="62"/>
      <c r="G201" s="62"/>
      <c r="H201" s="1"/>
      <c r="I201" s="1"/>
      <c r="J201" s="17"/>
    </row>
    <row r="202" spans="1:10" ht="18.75" x14ac:dyDescent="0.25">
      <c r="A202" s="1"/>
      <c r="B202" s="59"/>
      <c r="C202" s="60"/>
      <c r="D202" s="60"/>
      <c r="E202" s="61"/>
      <c r="F202" s="62"/>
      <c r="G202" s="62"/>
      <c r="J202" s="17"/>
    </row>
    <row r="203" spans="1:10" ht="18.75" x14ac:dyDescent="0.25">
      <c r="A203" s="1"/>
      <c r="B203" s="59"/>
      <c r="C203" s="60"/>
      <c r="D203" s="60"/>
      <c r="E203" s="61"/>
      <c r="F203" s="62"/>
      <c r="G203" s="62"/>
      <c r="H203" s="1"/>
      <c r="I203" s="1"/>
      <c r="J203" s="17"/>
    </row>
    <row r="204" spans="1:10" ht="18.75" x14ac:dyDescent="0.25">
      <c r="A204" s="1"/>
      <c r="B204" s="59"/>
      <c r="C204" s="60"/>
      <c r="D204" s="60"/>
      <c r="E204" s="61"/>
      <c r="F204" s="62"/>
      <c r="G204" s="62"/>
      <c r="H204" s="1"/>
      <c r="I204" s="1"/>
      <c r="J204" s="17"/>
    </row>
    <row r="205" spans="1:10" ht="18.75" x14ac:dyDescent="0.25">
      <c r="A205" s="1"/>
      <c r="B205" s="59"/>
      <c r="C205" s="60"/>
      <c r="D205" s="60"/>
      <c r="E205" s="61"/>
      <c r="F205" s="62"/>
      <c r="G205" s="62"/>
      <c r="H205" s="1"/>
      <c r="I205" s="1"/>
      <c r="J205" s="17"/>
    </row>
    <row r="206" spans="1:10" ht="18.75" x14ac:dyDescent="0.25">
      <c r="A206" s="1"/>
      <c r="B206" s="59"/>
      <c r="C206" s="60"/>
      <c r="D206" s="60"/>
      <c r="E206" s="61"/>
      <c r="F206" s="62"/>
      <c r="G206" s="62"/>
      <c r="H206" s="1"/>
      <c r="I206" s="1"/>
      <c r="J206" s="17"/>
    </row>
    <row r="207" spans="1:10" ht="18.75" x14ac:dyDescent="0.25">
      <c r="A207" s="1"/>
      <c r="B207" s="59"/>
      <c r="C207" s="60"/>
      <c r="D207" s="60"/>
      <c r="E207" s="61"/>
      <c r="F207" s="62"/>
      <c r="G207" s="62"/>
      <c r="H207" s="1"/>
      <c r="I207" s="1"/>
      <c r="J207" s="17"/>
    </row>
    <row r="208" spans="1:10" ht="18.75" x14ac:dyDescent="0.25">
      <c r="A208" s="1"/>
      <c r="B208" s="59"/>
      <c r="C208" s="60"/>
      <c r="D208" s="60"/>
      <c r="E208" s="61"/>
      <c r="F208" s="62"/>
      <c r="G208" s="62"/>
      <c r="H208" s="1"/>
      <c r="I208" s="1"/>
      <c r="J208" s="17"/>
    </row>
    <row r="209" spans="1:10" ht="18.75" x14ac:dyDescent="0.25">
      <c r="A209" s="1"/>
      <c r="B209" s="59"/>
      <c r="C209" s="60"/>
      <c r="D209" s="60"/>
      <c r="E209" s="61"/>
      <c r="F209" s="62"/>
      <c r="G209" s="62"/>
      <c r="H209" s="1"/>
      <c r="I209" s="1"/>
      <c r="J209" s="17"/>
    </row>
    <row r="210" spans="1:10" ht="18.75" x14ac:dyDescent="0.25">
      <c r="A210" s="1"/>
      <c r="B210" s="59"/>
      <c r="C210" s="60"/>
      <c r="D210" s="60"/>
      <c r="E210" s="61"/>
      <c r="F210" s="62"/>
      <c r="G210" s="62"/>
      <c r="H210" s="1"/>
      <c r="I210" s="1"/>
      <c r="J210" s="17"/>
    </row>
    <row r="211" spans="1:10" ht="18.75" x14ac:dyDescent="0.25">
      <c r="A211" s="1"/>
      <c r="B211" s="59"/>
      <c r="C211" s="60"/>
      <c r="D211" s="60"/>
      <c r="E211" s="61"/>
      <c r="F211" s="62"/>
      <c r="G211" s="62"/>
      <c r="H211" s="1"/>
      <c r="I211" s="1"/>
      <c r="J211" s="17"/>
    </row>
    <row r="212" spans="1:10" ht="18.75" x14ac:dyDescent="0.25">
      <c r="A212" s="1"/>
      <c r="B212" s="59"/>
      <c r="C212" s="60"/>
      <c r="D212" s="60"/>
      <c r="E212" s="61"/>
      <c r="F212" s="62"/>
      <c r="G212" s="62"/>
      <c r="H212" s="1"/>
      <c r="I212" s="1"/>
      <c r="J212" s="17"/>
    </row>
    <row r="213" spans="1:10" ht="18.75" x14ac:dyDescent="0.25">
      <c r="A213" s="1"/>
      <c r="B213" s="59"/>
      <c r="C213" s="60"/>
      <c r="D213" s="60"/>
      <c r="E213" s="61"/>
      <c r="F213" s="62"/>
      <c r="G213" s="62"/>
      <c r="H213" s="1"/>
      <c r="I213" s="1"/>
      <c r="J213" s="17"/>
    </row>
    <row r="214" spans="1:10" ht="18.75" x14ac:dyDescent="0.25">
      <c r="A214" s="1"/>
      <c r="B214" s="59"/>
      <c r="C214" s="60"/>
      <c r="D214" s="60"/>
      <c r="E214" s="61"/>
      <c r="F214" s="62"/>
      <c r="G214" s="62"/>
      <c r="J214" s="17"/>
    </row>
    <row r="215" spans="1:10" ht="18.75" x14ac:dyDescent="0.25">
      <c r="A215" s="1"/>
      <c r="B215" s="59"/>
      <c r="C215" s="60"/>
      <c r="D215" s="60"/>
      <c r="E215" s="61"/>
      <c r="F215" s="62"/>
      <c r="G215" s="62"/>
      <c r="H215" s="1"/>
      <c r="I215" s="1"/>
      <c r="J215" s="17"/>
    </row>
    <row r="216" spans="1:10" ht="18.75" x14ac:dyDescent="0.25">
      <c r="A216" s="1"/>
      <c r="B216" s="59"/>
      <c r="C216" s="60"/>
      <c r="D216" s="60"/>
      <c r="E216" s="61"/>
      <c r="F216" s="62"/>
      <c r="G216" s="62"/>
      <c r="J216" s="17"/>
    </row>
    <row r="217" spans="1:10" ht="18.75" x14ac:dyDescent="0.25">
      <c r="A217" s="1"/>
      <c r="B217" s="59"/>
      <c r="C217" s="60"/>
      <c r="D217" s="60"/>
      <c r="E217" s="61"/>
      <c r="F217" s="62"/>
      <c r="G217" s="62"/>
      <c r="H217" s="1"/>
      <c r="I217" s="1"/>
      <c r="J217" s="17"/>
    </row>
    <row r="218" spans="1:10" ht="18.75" x14ac:dyDescent="0.25">
      <c r="A218" s="1"/>
      <c r="B218" s="59"/>
      <c r="C218" s="60"/>
      <c r="D218" s="60"/>
      <c r="E218" s="61"/>
      <c r="F218" s="62"/>
      <c r="G218" s="62"/>
      <c r="H218" s="1"/>
      <c r="I218" s="1"/>
      <c r="J218" s="17"/>
    </row>
    <row r="219" spans="1:10" ht="18.75" x14ac:dyDescent="0.25">
      <c r="A219" s="1"/>
      <c r="B219" s="59"/>
      <c r="C219" s="60"/>
      <c r="D219" s="60"/>
      <c r="E219" s="61"/>
      <c r="F219" s="62"/>
      <c r="G219" s="62"/>
      <c r="J219" s="17"/>
    </row>
    <row r="220" spans="1:10" ht="18.75" x14ac:dyDescent="0.25">
      <c r="A220" s="1"/>
      <c r="B220" s="59"/>
      <c r="C220" s="60"/>
      <c r="D220" s="60"/>
      <c r="E220" s="61"/>
      <c r="F220" s="62"/>
      <c r="G220" s="62"/>
      <c r="J220" s="17"/>
    </row>
    <row r="221" spans="1:10" ht="18.75" x14ac:dyDescent="0.25">
      <c r="A221" s="1"/>
      <c r="B221" s="59"/>
      <c r="C221" s="60"/>
      <c r="D221" s="60"/>
      <c r="E221" s="61"/>
      <c r="F221" s="62"/>
      <c r="G221" s="62"/>
      <c r="J221" s="17"/>
    </row>
    <row r="222" spans="1:10" ht="18.75" x14ac:dyDescent="0.25">
      <c r="A222" s="1"/>
      <c r="B222" s="59"/>
      <c r="C222" s="60"/>
      <c r="D222" s="60"/>
      <c r="E222" s="61"/>
      <c r="F222" s="62"/>
      <c r="G222" s="62"/>
      <c r="J222" s="17"/>
    </row>
    <row r="223" spans="1:10" ht="18.75" x14ac:dyDescent="0.25">
      <c r="A223" s="1"/>
      <c r="B223" s="59"/>
      <c r="C223" s="60"/>
      <c r="D223" s="60"/>
      <c r="E223" s="61"/>
      <c r="F223" s="62"/>
      <c r="G223" s="62"/>
      <c r="H223" s="1"/>
      <c r="I223" s="1"/>
      <c r="J223" s="17"/>
    </row>
    <row r="224" spans="1:10" ht="18.75" x14ac:dyDescent="0.25">
      <c r="A224" s="1"/>
      <c r="B224" s="59"/>
      <c r="C224" s="60"/>
      <c r="D224" s="60"/>
      <c r="E224" s="61"/>
      <c r="F224" s="62"/>
      <c r="G224" s="62"/>
      <c r="H224" s="1"/>
      <c r="I224" s="1"/>
      <c r="J224" s="17"/>
    </row>
    <row r="225" spans="1:10" ht="18.75" x14ac:dyDescent="0.25">
      <c r="A225" s="1"/>
      <c r="B225" s="59"/>
      <c r="C225" s="60"/>
      <c r="D225" s="60"/>
      <c r="E225" s="61"/>
      <c r="F225" s="62"/>
      <c r="G225" s="62"/>
      <c r="H225" s="1"/>
      <c r="I225" s="1"/>
      <c r="J225" s="17"/>
    </row>
    <row r="226" spans="1:10" ht="18.75" x14ac:dyDescent="0.25">
      <c r="A226" s="1"/>
      <c r="B226" s="59"/>
      <c r="C226" s="60"/>
      <c r="D226" s="60"/>
      <c r="E226" s="61"/>
      <c r="F226" s="62"/>
      <c r="G226" s="62"/>
      <c r="J226" s="17"/>
    </row>
    <row r="227" spans="1:10" ht="18.75" x14ac:dyDescent="0.25">
      <c r="A227" s="1"/>
      <c r="B227" s="59"/>
      <c r="C227" s="60"/>
      <c r="D227" s="60"/>
      <c r="E227" s="61"/>
      <c r="F227" s="62"/>
      <c r="G227" s="62"/>
      <c r="J227" s="17"/>
    </row>
    <row r="228" spans="1:10" ht="18.75" x14ac:dyDescent="0.25">
      <c r="A228" s="1"/>
      <c r="B228" s="59"/>
      <c r="C228" s="60"/>
      <c r="D228" s="60"/>
      <c r="E228" s="61"/>
      <c r="F228" s="62"/>
      <c r="G228" s="62"/>
      <c r="J228" s="17"/>
    </row>
    <row r="229" spans="1:10" ht="18.75" x14ac:dyDescent="0.25">
      <c r="A229" s="1"/>
      <c r="B229" s="59"/>
      <c r="C229" s="60"/>
      <c r="D229" s="60"/>
      <c r="E229" s="61"/>
      <c r="F229" s="62"/>
      <c r="G229" s="62"/>
      <c r="J229" s="17"/>
    </row>
    <row r="230" spans="1:10" ht="18.75" x14ac:dyDescent="0.25">
      <c r="A230" s="1"/>
      <c r="B230" s="59"/>
      <c r="C230" s="60"/>
      <c r="D230" s="60"/>
      <c r="E230" s="61"/>
      <c r="F230" s="62"/>
      <c r="G230" s="62"/>
      <c r="H230" s="1"/>
      <c r="I230" s="1"/>
      <c r="J230" s="17"/>
    </row>
    <row r="231" spans="1:10" ht="18.75" x14ac:dyDescent="0.25">
      <c r="A231" s="1"/>
      <c r="B231" s="59"/>
      <c r="C231" s="60"/>
      <c r="D231" s="60"/>
      <c r="E231" s="61"/>
      <c r="F231" s="62"/>
      <c r="G231" s="62"/>
      <c r="J231" s="17"/>
    </row>
    <row r="232" spans="1:10" ht="18.75" x14ac:dyDescent="0.25">
      <c r="A232" s="1"/>
      <c r="B232" s="59"/>
      <c r="C232" s="60"/>
      <c r="D232" s="60"/>
      <c r="E232" s="61"/>
      <c r="F232" s="62"/>
      <c r="G232" s="62"/>
      <c r="J232" s="17"/>
    </row>
    <row r="233" spans="1:10" ht="18.75" x14ac:dyDescent="0.25">
      <c r="A233" s="1"/>
      <c r="B233" s="59"/>
      <c r="C233" s="60"/>
      <c r="D233" s="60"/>
      <c r="E233" s="61"/>
      <c r="F233" s="62"/>
      <c r="G233" s="62"/>
      <c r="J233" s="17"/>
    </row>
    <row r="234" spans="1:10" ht="18.75" x14ac:dyDescent="0.25">
      <c r="A234" s="1"/>
      <c r="B234" s="59"/>
      <c r="C234" s="60"/>
      <c r="D234" s="60"/>
      <c r="E234" s="61"/>
      <c r="F234" s="62"/>
      <c r="G234" s="62"/>
      <c r="J234" s="17"/>
    </row>
    <row r="235" spans="1:10" ht="18.75" x14ac:dyDescent="0.25">
      <c r="A235" s="1"/>
      <c r="B235" s="59"/>
      <c r="C235" s="60"/>
      <c r="D235" s="60"/>
      <c r="E235" s="61"/>
      <c r="F235" s="62"/>
      <c r="G235" s="62"/>
      <c r="J235" s="17"/>
    </row>
    <row r="236" spans="1:10" ht="18.75" x14ac:dyDescent="0.25">
      <c r="A236" s="1"/>
      <c r="B236" s="59"/>
      <c r="C236" s="60"/>
      <c r="D236" s="60"/>
      <c r="E236" s="61"/>
      <c r="F236" s="62"/>
      <c r="G236" s="62"/>
      <c r="J236" s="17"/>
    </row>
    <row r="237" spans="1:10" ht="18.75" x14ac:dyDescent="0.25">
      <c r="A237" s="1"/>
      <c r="B237" s="59"/>
      <c r="C237" s="60"/>
      <c r="D237" s="60"/>
      <c r="E237" s="61"/>
      <c r="F237" s="62"/>
      <c r="G237" s="62"/>
      <c r="J237" s="17"/>
    </row>
    <row r="238" spans="1:10" ht="18.75" x14ac:dyDescent="0.25">
      <c r="A238" s="1"/>
      <c r="B238" s="59"/>
      <c r="C238" s="60"/>
      <c r="D238" s="60"/>
      <c r="E238" s="61"/>
      <c r="F238" s="62"/>
      <c r="G238" s="62"/>
      <c r="J238" s="17"/>
    </row>
    <row r="239" spans="1:10" ht="18.75" x14ac:dyDescent="0.25">
      <c r="A239" s="1"/>
      <c r="B239" s="59"/>
      <c r="C239" s="60"/>
      <c r="D239" s="60"/>
      <c r="E239" s="61"/>
      <c r="F239" s="62"/>
      <c r="G239" s="62"/>
      <c r="J239" s="17"/>
    </row>
    <row r="240" spans="1:10" ht="18.75" x14ac:dyDescent="0.25">
      <c r="A240" s="1"/>
      <c r="B240" s="59"/>
      <c r="C240" s="60"/>
      <c r="D240" s="60"/>
      <c r="E240" s="61"/>
      <c r="F240" s="62"/>
      <c r="G240" s="62"/>
      <c r="J240" s="17"/>
    </row>
    <row r="241" spans="1:10" ht="18.75" x14ac:dyDescent="0.25">
      <c r="A241" s="1"/>
      <c r="B241" s="59"/>
      <c r="C241" s="60"/>
      <c r="D241" s="60"/>
      <c r="E241" s="61"/>
      <c r="F241" s="62"/>
      <c r="G241" s="62"/>
      <c r="J241" s="17"/>
    </row>
    <row r="242" spans="1:10" ht="18.75" x14ac:dyDescent="0.25">
      <c r="A242" s="1"/>
      <c r="B242" s="59"/>
      <c r="C242" s="60"/>
      <c r="D242" s="60"/>
      <c r="E242" s="61"/>
      <c r="F242" s="62"/>
      <c r="G242" s="62"/>
      <c r="J242" s="17"/>
    </row>
    <row r="243" spans="1:10" ht="18.75" x14ac:dyDescent="0.25">
      <c r="A243" s="1"/>
      <c r="B243" s="59"/>
      <c r="C243" s="60"/>
      <c r="D243" s="60"/>
      <c r="E243" s="61"/>
      <c r="F243" s="62"/>
      <c r="G243" s="62"/>
      <c r="J243" s="17"/>
    </row>
    <row r="244" spans="1:10" ht="18.75" x14ac:dyDescent="0.25">
      <c r="A244" s="1"/>
      <c r="B244" s="59"/>
      <c r="C244" s="60"/>
      <c r="D244" s="60"/>
      <c r="E244" s="61"/>
      <c r="F244" s="62"/>
      <c r="G244" s="62"/>
      <c r="J244" s="17"/>
    </row>
    <row r="245" spans="1:10" ht="18.75" x14ac:dyDescent="0.25">
      <c r="A245" s="1"/>
      <c r="B245" s="59"/>
      <c r="C245" s="60"/>
      <c r="D245" s="60"/>
      <c r="E245" s="61"/>
      <c r="F245" s="62"/>
      <c r="G245" s="62"/>
      <c r="J245" s="17"/>
    </row>
    <row r="246" spans="1:10" ht="18.75" x14ac:dyDescent="0.25">
      <c r="A246" s="1"/>
      <c r="B246" s="59"/>
      <c r="C246" s="60"/>
      <c r="D246" s="60"/>
      <c r="E246" s="61"/>
      <c r="F246" s="62"/>
      <c r="G246" s="62"/>
      <c r="J246" s="17"/>
    </row>
    <row r="247" spans="1:10" ht="18.75" x14ac:dyDescent="0.25">
      <c r="A247" s="1"/>
      <c r="B247" s="59"/>
      <c r="C247" s="60"/>
      <c r="D247" s="60"/>
      <c r="E247" s="61"/>
      <c r="F247" s="62"/>
      <c r="G247" s="62"/>
      <c r="J247" s="17"/>
    </row>
    <row r="248" spans="1:10" ht="18.75" x14ac:dyDescent="0.25">
      <c r="A248" s="1"/>
      <c r="B248" s="59"/>
      <c r="C248" s="60"/>
      <c r="D248" s="60"/>
      <c r="E248" s="61"/>
      <c r="F248" s="62"/>
      <c r="G248" s="62"/>
      <c r="J248" s="17"/>
    </row>
    <row r="249" spans="1:10" ht="18.75" x14ac:dyDescent="0.25">
      <c r="A249" s="1"/>
      <c r="B249" s="59"/>
      <c r="C249" s="60"/>
      <c r="D249" s="60"/>
      <c r="E249" s="61"/>
      <c r="F249" s="62"/>
      <c r="G249" s="62"/>
      <c r="J249" s="17"/>
    </row>
    <row r="250" spans="1:10" ht="18.75" x14ac:dyDescent="0.25">
      <c r="A250" s="1"/>
      <c r="B250" s="59"/>
      <c r="C250" s="60"/>
      <c r="D250" s="60"/>
      <c r="E250" s="61"/>
      <c r="F250" s="62"/>
      <c r="G250" s="62"/>
      <c r="J250" s="17"/>
    </row>
    <row r="251" spans="1:10" ht="18.75" x14ac:dyDescent="0.25">
      <c r="A251" s="1"/>
      <c r="B251" s="59"/>
      <c r="C251" s="60"/>
      <c r="D251" s="60"/>
      <c r="E251" s="61"/>
      <c r="F251" s="62"/>
      <c r="G251" s="62"/>
      <c r="J251" s="17"/>
    </row>
    <row r="252" spans="1:10" ht="18.75" x14ac:dyDescent="0.25">
      <c r="A252" s="1"/>
      <c r="B252" s="59"/>
      <c r="C252" s="60"/>
      <c r="D252" s="60"/>
      <c r="E252" s="61"/>
      <c r="F252" s="62"/>
      <c r="G252" s="62"/>
      <c r="J252" s="17"/>
    </row>
    <row r="253" spans="1:10" ht="18.75" x14ac:dyDescent="0.25">
      <c r="A253" s="64"/>
      <c r="B253" s="59"/>
      <c r="C253" s="60"/>
      <c r="D253" s="60"/>
      <c r="E253" s="61"/>
      <c r="F253" s="62"/>
      <c r="G253" s="62"/>
      <c r="J253" s="17"/>
    </row>
    <row r="254" spans="1:10" ht="18.75" x14ac:dyDescent="0.25">
      <c r="A254" s="64"/>
      <c r="B254" s="59"/>
      <c r="C254" s="60"/>
      <c r="D254" s="60"/>
      <c r="E254" s="61"/>
      <c r="F254" s="62"/>
      <c r="G254" s="62"/>
      <c r="J254" s="17"/>
    </row>
    <row r="255" spans="1:10" ht="18.75" x14ac:dyDescent="0.25">
      <c r="A255" s="64"/>
      <c r="B255" s="59"/>
      <c r="C255" s="60"/>
      <c r="D255" s="60"/>
      <c r="E255" s="61"/>
      <c r="F255" s="62"/>
      <c r="G255" s="62"/>
      <c r="H255" s="2"/>
      <c r="I255" s="2"/>
      <c r="J255" s="17"/>
    </row>
    <row r="256" spans="1:10" ht="18.75" x14ac:dyDescent="0.25">
      <c r="A256" s="64"/>
      <c r="B256" s="59"/>
      <c r="C256" s="60"/>
      <c r="D256" s="60"/>
      <c r="E256" s="61"/>
      <c r="F256" s="62"/>
      <c r="G256" s="62"/>
      <c r="H256" s="2"/>
      <c r="I256" s="2"/>
      <c r="J256" s="17"/>
    </row>
    <row r="257" spans="1:10" ht="18.75" x14ac:dyDescent="0.25">
      <c r="A257" s="64"/>
      <c r="B257" s="59"/>
      <c r="C257" s="60"/>
      <c r="D257" s="60"/>
      <c r="E257" s="61"/>
      <c r="F257" s="62"/>
      <c r="G257" s="62"/>
      <c r="J257" s="17"/>
    </row>
    <row r="258" spans="1:10" ht="18.75" x14ac:dyDescent="0.25">
      <c r="A258" s="64"/>
      <c r="B258" s="59"/>
      <c r="C258" s="60"/>
      <c r="D258" s="60"/>
      <c r="E258" s="61"/>
      <c r="F258" s="62"/>
      <c r="G258" s="62"/>
      <c r="H258" s="2"/>
      <c r="I258" s="2"/>
      <c r="J258" s="17"/>
    </row>
    <row r="259" spans="1:10" ht="18.75" x14ac:dyDescent="0.25">
      <c r="A259" s="64"/>
      <c r="B259" s="59"/>
      <c r="C259" s="60"/>
      <c r="D259" s="60"/>
      <c r="E259" s="61"/>
      <c r="F259" s="62"/>
      <c r="G259" s="62"/>
      <c r="H259" s="2"/>
      <c r="I259" s="2"/>
      <c r="J259" s="17"/>
    </row>
    <row r="260" spans="1:10" ht="18.75" x14ac:dyDescent="0.25">
      <c r="A260" s="64"/>
      <c r="B260" s="59"/>
      <c r="C260" s="60"/>
      <c r="D260" s="60"/>
      <c r="E260" s="61"/>
      <c r="F260" s="62"/>
      <c r="G260" s="62"/>
      <c r="H260" s="2"/>
      <c r="I260" s="2"/>
      <c r="J260" s="17"/>
    </row>
    <row r="261" spans="1:10" ht="18.75" x14ac:dyDescent="0.25">
      <c r="A261" s="64"/>
      <c r="B261" s="59"/>
      <c r="C261" s="60"/>
      <c r="D261" s="60"/>
      <c r="E261" s="61"/>
      <c r="F261" s="62"/>
      <c r="G261" s="62"/>
      <c r="H261" s="2"/>
      <c r="I261" s="2"/>
      <c r="J261" s="17"/>
    </row>
    <row r="262" spans="1:10" ht="18.75" x14ac:dyDescent="0.25">
      <c r="A262" s="64"/>
      <c r="B262" s="59"/>
      <c r="C262" s="60"/>
      <c r="D262" s="60"/>
      <c r="E262" s="61"/>
      <c r="F262" s="62"/>
      <c r="G262" s="62"/>
      <c r="H262" s="2"/>
      <c r="I262" s="2"/>
      <c r="J262" s="17"/>
    </row>
    <row r="263" spans="1:10" ht="18.75" x14ac:dyDescent="0.25">
      <c r="A263" s="64"/>
      <c r="B263" s="59"/>
      <c r="C263" s="60"/>
      <c r="D263" s="60"/>
      <c r="E263" s="61"/>
      <c r="F263" s="62"/>
      <c r="G263" s="62"/>
      <c r="H263" s="2"/>
      <c r="I263" s="2"/>
      <c r="J263" s="17"/>
    </row>
    <row r="264" spans="1:10" ht="18.75" x14ac:dyDescent="0.25">
      <c r="A264" s="64"/>
      <c r="B264" s="59"/>
      <c r="C264" s="60"/>
      <c r="D264" s="60"/>
      <c r="E264" s="61"/>
      <c r="F264" s="62"/>
      <c r="G264" s="62"/>
      <c r="J264" s="17"/>
    </row>
    <row r="265" spans="1:10" ht="18.75" x14ac:dyDescent="0.25">
      <c r="A265" s="64"/>
      <c r="B265" s="59"/>
      <c r="C265" s="60"/>
      <c r="D265" s="60"/>
      <c r="E265" s="61"/>
      <c r="F265" s="62"/>
      <c r="G265" s="62"/>
      <c r="J265" s="17"/>
    </row>
    <row r="266" spans="1:10" ht="18.75" x14ac:dyDescent="0.25">
      <c r="A266" s="64"/>
      <c r="B266" s="59"/>
      <c r="C266" s="60"/>
      <c r="D266" s="60"/>
      <c r="E266" s="61"/>
      <c r="F266" s="62"/>
      <c r="G266" s="62"/>
      <c r="J266" s="17"/>
    </row>
    <row r="267" spans="1:10" ht="18.75" x14ac:dyDescent="0.25">
      <c r="A267" s="64"/>
      <c r="B267" s="59"/>
      <c r="C267" s="60"/>
      <c r="D267" s="60"/>
      <c r="E267" s="61"/>
      <c r="F267" s="62"/>
      <c r="G267" s="62"/>
      <c r="J267" s="17"/>
    </row>
    <row r="268" spans="1:10" ht="18.75" x14ac:dyDescent="0.25">
      <c r="A268" s="64"/>
      <c r="B268" s="59"/>
      <c r="C268" s="60"/>
      <c r="D268" s="60"/>
      <c r="E268" s="61"/>
      <c r="F268" s="62"/>
      <c r="G268" s="62"/>
      <c r="J268" s="17"/>
    </row>
    <row r="269" spans="1:10" ht="18.75" x14ac:dyDescent="0.25">
      <c r="A269" s="64"/>
      <c r="B269" s="59"/>
      <c r="C269" s="60"/>
      <c r="D269" s="60"/>
      <c r="E269" s="61"/>
      <c r="F269" s="62"/>
      <c r="G269" s="62"/>
      <c r="J269" s="17"/>
    </row>
    <row r="270" spans="1:10" ht="18.75" x14ac:dyDescent="0.25">
      <c r="A270" s="64"/>
      <c r="B270" s="59"/>
      <c r="C270" s="60"/>
      <c r="D270" s="60"/>
      <c r="E270" s="61"/>
      <c r="F270" s="62"/>
      <c r="G270" s="62"/>
      <c r="J270" s="17"/>
    </row>
    <row r="271" spans="1:10" ht="18.75" x14ac:dyDescent="0.25">
      <c r="A271" s="64"/>
      <c r="B271" s="59"/>
      <c r="C271" s="60"/>
      <c r="D271" s="60"/>
      <c r="E271" s="61"/>
      <c r="F271" s="62"/>
      <c r="G271" s="62"/>
      <c r="J271" s="17"/>
    </row>
    <row r="272" spans="1:10" ht="18.75" x14ac:dyDescent="0.25">
      <c r="A272" s="64"/>
      <c r="B272" s="59"/>
      <c r="C272" s="60"/>
      <c r="D272" s="60"/>
      <c r="E272" s="61"/>
      <c r="F272" s="62"/>
      <c r="G272" s="62"/>
      <c r="H272" s="2"/>
      <c r="I272" s="2"/>
      <c r="J272" s="17"/>
    </row>
    <row r="273" spans="1:10" ht="18.75" x14ac:dyDescent="0.25">
      <c r="A273" s="64"/>
      <c r="B273" s="59"/>
      <c r="C273" s="60"/>
      <c r="D273" s="60"/>
      <c r="E273" s="61"/>
      <c r="F273" s="62"/>
      <c r="G273" s="62"/>
      <c r="H273" s="2"/>
      <c r="I273" s="2"/>
      <c r="J273" s="17"/>
    </row>
    <row r="274" spans="1:10" ht="18.75" x14ac:dyDescent="0.25">
      <c r="A274" s="64"/>
      <c r="B274" s="59"/>
      <c r="C274" s="60"/>
      <c r="D274" s="60"/>
      <c r="E274" s="61"/>
      <c r="F274" s="62"/>
      <c r="G274" s="62"/>
      <c r="H274" s="2"/>
      <c r="I274" s="2"/>
      <c r="J274" s="17"/>
    </row>
    <row r="275" spans="1:10" ht="18.75" x14ac:dyDescent="0.25">
      <c r="A275" s="64"/>
      <c r="B275" s="59"/>
      <c r="C275" s="60"/>
      <c r="D275" s="60"/>
      <c r="E275" s="61"/>
      <c r="F275" s="62"/>
      <c r="G275" s="62"/>
      <c r="H275" s="2"/>
      <c r="I275" s="2"/>
      <c r="J275" s="17"/>
    </row>
    <row r="276" spans="1:10" ht="18.75" x14ac:dyDescent="0.25">
      <c r="A276" s="64"/>
      <c r="B276" s="59"/>
      <c r="C276" s="60"/>
      <c r="D276" s="60"/>
      <c r="E276" s="61"/>
      <c r="F276" s="62"/>
      <c r="G276" s="62"/>
      <c r="H276" s="2"/>
      <c r="I276" s="2"/>
      <c r="J276" s="17"/>
    </row>
    <row r="277" spans="1:10" ht="18.75" x14ac:dyDescent="0.25">
      <c r="A277" s="64"/>
      <c r="B277" s="59"/>
      <c r="C277" s="60"/>
      <c r="D277" s="60"/>
      <c r="E277" s="61"/>
      <c r="F277" s="62"/>
      <c r="G277" s="62"/>
      <c r="H277" s="2"/>
      <c r="I277" s="2"/>
      <c r="J277" s="17"/>
    </row>
    <row r="278" spans="1:10" ht="18.75" x14ac:dyDescent="0.25">
      <c r="A278" s="64"/>
      <c r="B278" s="59"/>
      <c r="C278" s="60"/>
      <c r="D278" s="60"/>
      <c r="E278" s="61"/>
      <c r="F278" s="62"/>
      <c r="G278" s="62"/>
      <c r="H278" s="2"/>
      <c r="I278" s="2"/>
      <c r="J278" s="17"/>
    </row>
    <row r="279" spans="1:10" ht="18.75" x14ac:dyDescent="0.25">
      <c r="A279" s="2"/>
      <c r="B279" s="59"/>
      <c r="C279" s="60"/>
      <c r="D279" s="60"/>
      <c r="E279" s="61"/>
      <c r="F279" s="62"/>
      <c r="G279" s="62"/>
    </row>
    <row r="280" spans="1:10" ht="18.75" x14ac:dyDescent="0.25">
      <c r="B280" s="59"/>
      <c r="C280" s="60"/>
      <c r="D280" s="60"/>
      <c r="E280" s="61"/>
      <c r="F280" s="62"/>
      <c r="G280" s="62"/>
    </row>
    <row r="281" spans="1:10" ht="18.75" x14ac:dyDescent="0.25">
      <c r="B281" s="59"/>
      <c r="C281" s="60"/>
      <c r="D281" s="60"/>
      <c r="E281" s="61"/>
      <c r="F281" s="62"/>
      <c r="G281" s="62"/>
    </row>
    <row r="282" spans="1:10" ht="18.75" x14ac:dyDescent="0.25">
      <c r="B282" s="59"/>
      <c r="C282" s="60"/>
      <c r="D282" s="60"/>
      <c r="E282" s="61"/>
      <c r="F282" s="62"/>
      <c r="G282" s="62"/>
    </row>
    <row r="283" spans="1:10" ht="18.75" x14ac:dyDescent="0.25">
      <c r="B283" s="59"/>
      <c r="C283" s="60"/>
      <c r="D283" s="60"/>
      <c r="E283" s="61"/>
      <c r="F283" s="62"/>
      <c r="G283" s="62"/>
    </row>
    <row r="284" spans="1:10" ht="18.75" x14ac:dyDescent="0.25">
      <c r="B284" s="59"/>
      <c r="C284" s="60"/>
      <c r="D284" s="60"/>
      <c r="E284" s="61"/>
      <c r="F284" s="62"/>
      <c r="G284" s="62"/>
    </row>
    <row r="285" spans="1:10" ht="18.75" x14ac:dyDescent="0.25">
      <c r="B285" s="59"/>
      <c r="C285" s="60"/>
      <c r="D285" s="60"/>
      <c r="E285" s="61"/>
      <c r="F285" s="62"/>
      <c r="G285" s="62"/>
    </row>
    <row r="286" spans="1:10" ht="18.75" x14ac:dyDescent="0.25">
      <c r="B286" s="59"/>
      <c r="C286" s="60"/>
      <c r="D286" s="60"/>
      <c r="E286" s="61"/>
      <c r="F286" s="62"/>
      <c r="G286" s="62"/>
    </row>
    <row r="287" spans="1:10" ht="18.75" x14ac:dyDescent="0.25">
      <c r="B287" s="59"/>
      <c r="C287" s="60"/>
      <c r="D287" s="60"/>
      <c r="E287" s="61"/>
      <c r="F287" s="62"/>
      <c r="G287" s="62"/>
    </row>
    <row r="288" spans="1:10" ht="18.75" x14ac:dyDescent="0.25">
      <c r="B288" s="59"/>
      <c r="C288" s="60"/>
      <c r="D288" s="60"/>
      <c r="E288" s="61"/>
      <c r="F288" s="62"/>
      <c r="G288" s="62"/>
    </row>
    <row r="289" spans="2:13" ht="18.75" x14ac:dyDescent="0.25">
      <c r="B289" s="59"/>
      <c r="C289" s="60"/>
      <c r="D289" s="60"/>
      <c r="E289" s="61"/>
      <c r="F289" s="62"/>
      <c r="G289" s="62"/>
    </row>
    <row r="290" spans="2:13" ht="18.75" x14ac:dyDescent="0.25">
      <c r="B290" s="59"/>
      <c r="C290" s="60"/>
      <c r="D290" s="60"/>
      <c r="E290" s="61"/>
      <c r="F290" s="62"/>
      <c r="G290" s="62"/>
    </row>
    <row r="291" spans="2:13" ht="18.75" x14ac:dyDescent="0.25">
      <c r="B291" s="59"/>
      <c r="C291" s="60"/>
      <c r="D291" s="60"/>
      <c r="E291" s="61"/>
      <c r="F291" s="62"/>
      <c r="G291" s="62"/>
    </row>
    <row r="292" spans="2:13" ht="18.75" x14ac:dyDescent="0.25">
      <c r="B292" s="59"/>
      <c r="C292" s="60"/>
      <c r="D292" s="60"/>
      <c r="E292" s="61"/>
      <c r="F292" s="62"/>
      <c r="G292" s="62"/>
    </row>
    <row r="293" spans="2:13" ht="18.75" x14ac:dyDescent="0.25">
      <c r="B293" s="59"/>
      <c r="C293" s="60"/>
      <c r="D293" s="60"/>
      <c r="E293" s="61"/>
      <c r="F293" s="62"/>
      <c r="G293" s="62"/>
    </row>
    <row r="294" spans="2:13" s="3" customFormat="1" ht="18.75" x14ac:dyDescent="0.25">
      <c r="B294" s="59"/>
      <c r="C294" s="60"/>
      <c r="D294" s="60"/>
      <c r="E294" s="61"/>
      <c r="F294" s="62"/>
      <c r="G294" s="62"/>
      <c r="K294" s="1"/>
      <c r="L294" s="1"/>
      <c r="M294" s="1"/>
    </row>
    <row r="295" spans="2:13" s="3" customFormat="1" ht="18.75" x14ac:dyDescent="0.25">
      <c r="B295" s="59"/>
      <c r="C295" s="60"/>
      <c r="D295" s="60"/>
      <c r="E295" s="61"/>
      <c r="F295" s="62"/>
      <c r="G295" s="62"/>
      <c r="K295" s="1"/>
      <c r="L295" s="1"/>
      <c r="M295" s="1"/>
    </row>
    <row r="296" spans="2:13" s="3" customFormat="1" ht="18.75" x14ac:dyDescent="0.25">
      <c r="B296" s="59"/>
      <c r="C296" s="60"/>
      <c r="D296" s="60"/>
      <c r="E296" s="61"/>
      <c r="F296" s="62"/>
      <c r="G296" s="62"/>
      <c r="K296" s="1"/>
      <c r="L296" s="1"/>
      <c r="M296" s="1"/>
    </row>
    <row r="297" spans="2:13" s="3" customFormat="1" ht="18.75" x14ac:dyDescent="0.25">
      <c r="B297" s="59"/>
      <c r="C297" s="60"/>
      <c r="D297" s="60"/>
      <c r="E297" s="61"/>
      <c r="F297" s="62"/>
      <c r="G297" s="62"/>
      <c r="K297" s="1"/>
      <c r="L297" s="1"/>
      <c r="M297" s="1"/>
    </row>
    <row r="298" spans="2:13" s="3" customFormat="1" ht="18.75" x14ac:dyDescent="0.25">
      <c r="B298" s="59"/>
      <c r="C298" s="60"/>
      <c r="D298" s="60"/>
      <c r="E298" s="61"/>
      <c r="F298" s="62"/>
      <c r="G298" s="62"/>
      <c r="K298" s="1"/>
      <c r="L298" s="1"/>
      <c r="M298" s="1"/>
    </row>
    <row r="299" spans="2:13" s="3" customFormat="1" ht="18.75" x14ac:dyDescent="0.25">
      <c r="B299" s="59"/>
      <c r="C299" s="60"/>
      <c r="D299" s="60"/>
      <c r="E299" s="61"/>
      <c r="F299" s="62"/>
      <c r="G299" s="62"/>
      <c r="K299" s="1"/>
      <c r="L299" s="1"/>
      <c r="M299" s="1"/>
    </row>
    <row r="300" spans="2:13" s="3" customFormat="1" ht="18.75" x14ac:dyDescent="0.25">
      <c r="B300" s="59"/>
      <c r="C300" s="60"/>
      <c r="D300" s="60"/>
      <c r="E300" s="61"/>
      <c r="F300" s="62"/>
      <c r="G300" s="62"/>
      <c r="K300" s="1"/>
      <c r="L300" s="1"/>
      <c r="M300" s="1"/>
    </row>
    <row r="301" spans="2:13" s="3" customFormat="1" ht="18.75" x14ac:dyDescent="0.25">
      <c r="B301" s="59"/>
      <c r="C301" s="60"/>
      <c r="D301" s="60"/>
      <c r="E301" s="61"/>
      <c r="F301" s="62"/>
      <c r="G301" s="62"/>
      <c r="K301" s="1"/>
      <c r="L301" s="1"/>
      <c r="M301" s="1"/>
    </row>
    <row r="302" spans="2:13" s="3" customFormat="1" ht="18.75" x14ac:dyDescent="0.25">
      <c r="B302" s="59"/>
      <c r="C302" s="60"/>
      <c r="D302" s="60"/>
      <c r="E302" s="61"/>
      <c r="F302" s="62"/>
      <c r="G302" s="62"/>
      <c r="K302" s="1"/>
      <c r="L302" s="1"/>
      <c r="M302" s="1"/>
    </row>
    <row r="303" spans="2:13" s="3" customFormat="1" ht="18.75" x14ac:dyDescent="0.25">
      <c r="B303" s="59"/>
      <c r="C303" s="60"/>
      <c r="D303" s="60"/>
      <c r="E303" s="61"/>
      <c r="F303" s="62"/>
      <c r="G303" s="62"/>
      <c r="K303" s="1"/>
      <c r="L303" s="1"/>
      <c r="M303" s="1"/>
    </row>
    <row r="304" spans="2:13" s="3" customFormat="1" ht="18.75" x14ac:dyDescent="0.25">
      <c r="B304" s="59"/>
      <c r="C304" s="60"/>
      <c r="D304" s="60"/>
      <c r="E304" s="61"/>
      <c r="F304" s="62"/>
      <c r="G304" s="62"/>
      <c r="K304" s="1"/>
      <c r="L304" s="1"/>
      <c r="M304" s="1"/>
    </row>
    <row r="305" spans="2:13" s="3" customFormat="1" ht="18.75" x14ac:dyDescent="0.25">
      <c r="B305" s="59"/>
      <c r="C305" s="60"/>
      <c r="D305" s="60"/>
      <c r="E305" s="61"/>
      <c r="F305" s="62"/>
      <c r="G305" s="62"/>
      <c r="K305" s="1"/>
      <c r="L305" s="1"/>
      <c r="M305" s="1"/>
    </row>
    <row r="306" spans="2:13" s="3" customFormat="1" ht="18.75" x14ac:dyDescent="0.25">
      <c r="B306" s="59"/>
      <c r="C306" s="60"/>
      <c r="D306" s="60"/>
      <c r="E306" s="61"/>
      <c r="F306" s="62"/>
      <c r="G306" s="62"/>
      <c r="K306" s="1"/>
      <c r="L306" s="1"/>
      <c r="M306" s="1"/>
    </row>
    <row r="307" spans="2:13" s="3" customFormat="1" ht="18.75" x14ac:dyDescent="0.25">
      <c r="B307" s="59"/>
      <c r="C307" s="60"/>
      <c r="D307" s="60"/>
      <c r="E307" s="61"/>
      <c r="F307" s="62"/>
      <c r="G307" s="62"/>
      <c r="K307" s="1"/>
      <c r="L307" s="1"/>
      <c r="M307" s="1"/>
    </row>
    <row r="308" spans="2:13" s="3" customFormat="1" ht="18.75" x14ac:dyDescent="0.25">
      <c r="B308" s="59"/>
      <c r="C308" s="60"/>
      <c r="D308" s="60"/>
      <c r="E308" s="61"/>
      <c r="F308" s="62"/>
      <c r="G308" s="62"/>
      <c r="K308" s="1"/>
      <c r="L308" s="1"/>
      <c r="M308" s="1"/>
    </row>
    <row r="309" spans="2:13" s="3" customFormat="1" ht="18.75" x14ac:dyDescent="0.25">
      <c r="B309" s="59"/>
      <c r="C309" s="60"/>
      <c r="D309" s="60"/>
      <c r="E309" s="61"/>
      <c r="F309" s="62"/>
      <c r="G309" s="62"/>
      <c r="K309" s="1"/>
      <c r="L309" s="1"/>
      <c r="M309" s="1"/>
    </row>
    <row r="310" spans="2:13" s="3" customFormat="1" ht="18.75" x14ac:dyDescent="0.25">
      <c r="B310" s="59"/>
      <c r="C310" s="60"/>
      <c r="D310" s="60"/>
      <c r="E310" s="61"/>
      <c r="F310" s="62"/>
      <c r="G310" s="62"/>
      <c r="K310" s="1"/>
      <c r="L310" s="1"/>
      <c r="M310" s="1"/>
    </row>
    <row r="311" spans="2:13" s="3" customFormat="1" ht="18.75" x14ac:dyDescent="0.25">
      <c r="B311" s="59"/>
      <c r="C311" s="60"/>
      <c r="D311" s="60"/>
      <c r="E311" s="61"/>
      <c r="F311" s="62"/>
      <c r="G311" s="62"/>
      <c r="K311" s="1"/>
      <c r="L311" s="1"/>
      <c r="M311" s="1"/>
    </row>
    <row r="312" spans="2:13" s="3" customFormat="1" ht="18.75" x14ac:dyDescent="0.25">
      <c r="B312" s="59"/>
      <c r="C312" s="60"/>
      <c r="D312" s="60"/>
      <c r="E312" s="61"/>
      <c r="F312" s="62"/>
      <c r="G312" s="62"/>
      <c r="K312" s="1"/>
      <c r="L312" s="1"/>
      <c r="M312" s="1"/>
    </row>
    <row r="313" spans="2:13" s="3" customFormat="1" ht="18.75" x14ac:dyDescent="0.25">
      <c r="B313" s="59"/>
      <c r="C313" s="60"/>
      <c r="D313" s="60"/>
      <c r="E313" s="61"/>
      <c r="F313" s="62"/>
      <c r="G313" s="62"/>
      <c r="K313" s="1"/>
      <c r="L313" s="1"/>
      <c r="M313" s="1"/>
    </row>
    <row r="314" spans="2:13" s="3" customFormat="1" ht="18.75" x14ac:dyDescent="0.25">
      <c r="B314" s="59"/>
      <c r="C314" s="60"/>
      <c r="D314" s="60"/>
      <c r="E314" s="61"/>
      <c r="F314" s="62"/>
      <c r="G314" s="62"/>
      <c r="K314" s="1"/>
      <c r="L314" s="1"/>
      <c r="M314" s="1"/>
    </row>
    <row r="315" spans="2:13" s="3" customFormat="1" ht="18.75" x14ac:dyDescent="0.25">
      <c r="B315" s="59"/>
      <c r="C315" s="60"/>
      <c r="D315" s="60"/>
      <c r="E315" s="61"/>
      <c r="F315" s="62"/>
      <c r="G315" s="62"/>
      <c r="K315" s="1"/>
      <c r="L315" s="1"/>
      <c r="M315" s="1"/>
    </row>
    <row r="316" spans="2:13" s="3" customFormat="1" ht="18.75" x14ac:dyDescent="0.25">
      <c r="B316" s="59"/>
      <c r="C316" s="60"/>
      <c r="D316" s="60"/>
      <c r="E316" s="61"/>
      <c r="F316" s="62"/>
      <c r="G316" s="62"/>
      <c r="K316" s="1"/>
      <c r="L316" s="1"/>
      <c r="M316" s="1"/>
    </row>
    <row r="317" spans="2:13" s="3" customFormat="1" ht="18.75" x14ac:dyDescent="0.25">
      <c r="B317" s="59"/>
      <c r="C317" s="60"/>
      <c r="D317" s="60"/>
      <c r="E317" s="61"/>
      <c r="F317" s="62"/>
      <c r="G317" s="62"/>
      <c r="K317" s="1"/>
      <c r="L317" s="1"/>
      <c r="M317" s="1"/>
    </row>
    <row r="318" spans="2:13" s="3" customFormat="1" ht="18.75" x14ac:dyDescent="0.25">
      <c r="B318" s="59"/>
      <c r="C318" s="60"/>
      <c r="D318" s="60"/>
      <c r="E318" s="61"/>
      <c r="F318" s="62"/>
      <c r="G318" s="62"/>
      <c r="K318" s="1"/>
      <c r="L318" s="1"/>
      <c r="M318" s="1"/>
    </row>
    <row r="319" spans="2:13" s="3" customFormat="1" ht="18.75" x14ac:dyDescent="0.25">
      <c r="B319" s="59"/>
      <c r="C319" s="60"/>
      <c r="D319" s="60"/>
      <c r="E319" s="61"/>
      <c r="F319" s="62"/>
      <c r="G319" s="62"/>
      <c r="K319" s="1"/>
      <c r="L319" s="1"/>
      <c r="M319" s="1"/>
    </row>
    <row r="320" spans="2:13" s="3" customFormat="1" ht="18.75" x14ac:dyDescent="0.25">
      <c r="B320" s="59"/>
      <c r="C320" s="60"/>
      <c r="D320" s="60"/>
      <c r="E320" s="61"/>
      <c r="F320" s="62"/>
      <c r="G320" s="62"/>
      <c r="K320" s="1"/>
      <c r="L320" s="1"/>
      <c r="M320" s="1"/>
    </row>
    <row r="321" spans="2:13" s="3" customFormat="1" ht="18.75" x14ac:dyDescent="0.25">
      <c r="B321" s="59"/>
      <c r="C321" s="60"/>
      <c r="D321" s="60"/>
      <c r="E321" s="61"/>
      <c r="F321" s="62"/>
      <c r="G321" s="62"/>
      <c r="K321" s="1"/>
      <c r="L321" s="1"/>
      <c r="M321" s="1"/>
    </row>
    <row r="322" spans="2:13" s="3" customFormat="1" ht="18.75" x14ac:dyDescent="0.25">
      <c r="B322" s="59"/>
      <c r="C322" s="60"/>
      <c r="D322" s="60"/>
      <c r="E322" s="61"/>
      <c r="F322" s="62"/>
      <c r="G322" s="62"/>
      <c r="K322" s="1"/>
      <c r="L322" s="1"/>
      <c r="M322" s="1"/>
    </row>
    <row r="323" spans="2:13" s="3" customFormat="1" x14ac:dyDescent="0.25">
      <c r="F323" s="4"/>
      <c r="K323" s="1"/>
      <c r="L323" s="1"/>
      <c r="M323" s="1"/>
    </row>
    <row r="324" spans="2:13" s="3" customFormat="1" x14ac:dyDescent="0.25">
      <c r="F324" s="4"/>
      <c r="K324" s="1"/>
      <c r="L324" s="1"/>
      <c r="M324" s="1"/>
    </row>
    <row r="325" spans="2:13" s="3" customFormat="1" x14ac:dyDescent="0.25">
      <c r="F325" s="4"/>
      <c r="K325" s="1"/>
      <c r="L325" s="1"/>
      <c r="M325" s="1"/>
    </row>
    <row r="326" spans="2:13" s="3" customFormat="1" x14ac:dyDescent="0.25">
      <c r="F326" s="4"/>
      <c r="K326" s="1"/>
      <c r="L326" s="1"/>
      <c r="M326" s="1"/>
    </row>
    <row r="327" spans="2:13" s="3" customFormat="1" x14ac:dyDescent="0.25">
      <c r="F327" s="4"/>
      <c r="K327" s="1"/>
      <c r="L327" s="1"/>
      <c r="M327" s="1"/>
    </row>
    <row r="328" spans="2:13" s="3" customFormat="1" x14ac:dyDescent="0.25">
      <c r="F328" s="4"/>
      <c r="K328" s="1"/>
      <c r="L328" s="1"/>
      <c r="M328" s="1"/>
    </row>
    <row r="329" spans="2:13" s="3" customFormat="1" x14ac:dyDescent="0.25">
      <c r="F329" s="4"/>
      <c r="K329" s="1"/>
      <c r="L329" s="1"/>
      <c r="M329" s="1"/>
    </row>
    <row r="330" spans="2:13" s="3" customFormat="1" x14ac:dyDescent="0.25">
      <c r="F330" s="4"/>
      <c r="K330" s="1"/>
      <c r="L330" s="1"/>
      <c r="M330" s="1"/>
    </row>
    <row r="331" spans="2:13" s="3" customFormat="1" x14ac:dyDescent="0.25">
      <c r="F331" s="4"/>
      <c r="K331" s="1"/>
      <c r="L331" s="1"/>
      <c r="M331" s="1"/>
    </row>
    <row r="332" spans="2:13" s="3" customFormat="1" x14ac:dyDescent="0.25">
      <c r="F332" s="4"/>
      <c r="K332" s="1"/>
      <c r="L332" s="1"/>
      <c r="M332" s="1"/>
    </row>
    <row r="333" spans="2:13" s="3" customFormat="1" x14ac:dyDescent="0.25">
      <c r="F333" s="4"/>
      <c r="K333" s="1"/>
      <c r="L333" s="1"/>
      <c r="M333" s="1"/>
    </row>
    <row r="334" spans="2:13" s="3" customFormat="1" x14ac:dyDescent="0.25">
      <c r="F334" s="4"/>
      <c r="K334" s="1"/>
      <c r="L334" s="1"/>
      <c r="M334" s="1"/>
    </row>
    <row r="335" spans="2:13" s="3" customFormat="1" x14ac:dyDescent="0.25">
      <c r="F335" s="4"/>
      <c r="K335" s="1"/>
      <c r="L335" s="1"/>
      <c r="M335" s="1"/>
    </row>
    <row r="336" spans="2:13" s="3" customFormat="1" x14ac:dyDescent="0.25">
      <c r="F336" s="4"/>
      <c r="K336" s="1"/>
      <c r="L336" s="1"/>
      <c r="M336" s="1"/>
    </row>
    <row r="337" spans="6:13" s="3" customFormat="1" x14ac:dyDescent="0.25">
      <c r="F337" s="4"/>
      <c r="K337" s="1"/>
      <c r="L337" s="1"/>
      <c r="M337" s="1"/>
    </row>
    <row r="338" spans="6:13" s="3" customFormat="1" x14ac:dyDescent="0.25">
      <c r="F338" s="4"/>
      <c r="K338" s="1"/>
      <c r="L338" s="1"/>
      <c r="M338" s="1"/>
    </row>
    <row r="339" spans="6:13" s="3" customFormat="1" x14ac:dyDescent="0.25">
      <c r="F339" s="4"/>
      <c r="K339" s="1"/>
      <c r="L339" s="1"/>
      <c r="M339" s="1"/>
    </row>
    <row r="340" spans="6:13" s="3" customFormat="1" x14ac:dyDescent="0.25">
      <c r="F340" s="4"/>
      <c r="K340" s="1"/>
      <c r="L340" s="1"/>
      <c r="M340" s="1"/>
    </row>
    <row r="341" spans="6:13" s="3" customFormat="1" x14ac:dyDescent="0.25">
      <c r="F341" s="4"/>
      <c r="K341" s="1"/>
      <c r="L341" s="1"/>
      <c r="M341" s="1"/>
    </row>
    <row r="342" spans="6:13" s="3" customFormat="1" x14ac:dyDescent="0.25">
      <c r="F342" s="4"/>
      <c r="K342" s="1"/>
      <c r="L342" s="1"/>
      <c r="M342" s="1"/>
    </row>
    <row r="343" spans="6:13" s="3" customFormat="1" x14ac:dyDescent="0.25">
      <c r="F343" s="4"/>
      <c r="K343" s="1"/>
      <c r="L343" s="1"/>
      <c r="M343" s="1"/>
    </row>
    <row r="344" spans="6:13" s="3" customFormat="1" x14ac:dyDescent="0.25">
      <c r="F344" s="4"/>
      <c r="K344" s="1"/>
      <c r="L344" s="1"/>
      <c r="M344" s="1"/>
    </row>
    <row r="345" spans="6:13" s="3" customFormat="1" x14ac:dyDescent="0.25">
      <c r="F345" s="4"/>
      <c r="K345" s="1"/>
      <c r="L345" s="1"/>
      <c r="M345" s="1"/>
    </row>
    <row r="346" spans="6:13" s="3" customFormat="1" x14ac:dyDescent="0.25">
      <c r="F346" s="4"/>
      <c r="K346" s="1"/>
      <c r="L346" s="1"/>
      <c r="M346" s="1"/>
    </row>
    <row r="347" spans="6:13" s="3" customFormat="1" x14ac:dyDescent="0.25">
      <c r="F347" s="4"/>
      <c r="K347" s="1"/>
      <c r="L347" s="1"/>
      <c r="M347" s="1"/>
    </row>
    <row r="348" spans="6:13" s="3" customFormat="1" x14ac:dyDescent="0.25">
      <c r="F348" s="4"/>
      <c r="K348" s="1"/>
      <c r="L348" s="1"/>
      <c r="M348" s="1"/>
    </row>
    <row r="349" spans="6:13" s="3" customFormat="1" x14ac:dyDescent="0.25">
      <c r="F349" s="4"/>
      <c r="K349" s="1"/>
      <c r="L349" s="1"/>
      <c r="M349" s="1"/>
    </row>
    <row r="350" spans="6:13" s="3" customFormat="1" x14ac:dyDescent="0.25">
      <c r="F350" s="4"/>
      <c r="K350" s="1"/>
      <c r="L350" s="1"/>
      <c r="M350" s="1"/>
    </row>
    <row r="351" spans="6:13" s="3" customFormat="1" x14ac:dyDescent="0.25">
      <c r="F351" s="4"/>
      <c r="K351" s="1"/>
      <c r="L351" s="1"/>
      <c r="M351" s="1"/>
    </row>
    <row r="352" spans="6:13" s="3" customFormat="1" x14ac:dyDescent="0.25">
      <c r="F352" s="4"/>
      <c r="K352" s="1"/>
      <c r="L352" s="1"/>
      <c r="M352" s="1"/>
    </row>
    <row r="353" spans="6:13" s="3" customFormat="1" x14ac:dyDescent="0.25">
      <c r="F353" s="4"/>
      <c r="K353" s="1"/>
      <c r="L353" s="1"/>
      <c r="M353" s="1"/>
    </row>
    <row r="354" spans="6:13" s="3" customFormat="1" x14ac:dyDescent="0.25">
      <c r="F354" s="4"/>
      <c r="K354" s="1"/>
      <c r="L354" s="1"/>
      <c r="M354" s="1"/>
    </row>
    <row r="355" spans="6:13" s="3" customFormat="1" x14ac:dyDescent="0.25">
      <c r="F355" s="4"/>
      <c r="K355" s="1"/>
      <c r="L355" s="1"/>
      <c r="M355" s="1"/>
    </row>
    <row r="356" spans="6:13" s="3" customFormat="1" x14ac:dyDescent="0.25">
      <c r="F356" s="4"/>
      <c r="K356" s="1"/>
      <c r="L356" s="1"/>
      <c r="M356" s="1"/>
    </row>
    <row r="357" spans="6:13" s="3" customFormat="1" x14ac:dyDescent="0.25">
      <c r="F357" s="4"/>
      <c r="K357" s="1"/>
      <c r="L357" s="1"/>
      <c r="M357" s="1"/>
    </row>
    <row r="358" spans="6:13" s="3" customFormat="1" x14ac:dyDescent="0.25">
      <c r="F358" s="4"/>
      <c r="K358" s="1"/>
      <c r="L358" s="1"/>
      <c r="M358" s="1"/>
    </row>
    <row r="359" spans="6:13" s="3" customFormat="1" x14ac:dyDescent="0.25">
      <c r="F359" s="4"/>
      <c r="K359" s="1"/>
      <c r="L359" s="1"/>
      <c r="M359" s="1"/>
    </row>
    <row r="360" spans="6:13" s="3" customFormat="1" x14ac:dyDescent="0.25">
      <c r="F360" s="4"/>
      <c r="K360" s="1"/>
      <c r="L360" s="1"/>
      <c r="M360" s="1"/>
    </row>
    <row r="361" spans="6:13" s="3" customFormat="1" x14ac:dyDescent="0.25">
      <c r="F361" s="4"/>
      <c r="K361" s="1"/>
      <c r="L361" s="1"/>
      <c r="M361" s="1"/>
    </row>
    <row r="362" spans="6:13" s="3" customFormat="1" x14ac:dyDescent="0.25">
      <c r="F362" s="4"/>
      <c r="K362" s="1"/>
      <c r="L362" s="1"/>
      <c r="M362" s="1"/>
    </row>
    <row r="363" spans="6:13" s="3" customFormat="1" x14ac:dyDescent="0.25">
      <c r="F363" s="4"/>
      <c r="K363" s="1"/>
      <c r="L363" s="1"/>
      <c r="M363" s="1"/>
    </row>
    <row r="364" spans="6:13" s="3" customFormat="1" x14ac:dyDescent="0.25">
      <c r="F364" s="4"/>
      <c r="K364" s="1"/>
      <c r="L364" s="1"/>
      <c r="M364" s="1"/>
    </row>
    <row r="365" spans="6:13" s="3" customFormat="1" x14ac:dyDescent="0.25">
      <c r="F365" s="4"/>
      <c r="K365" s="1"/>
      <c r="L365" s="1"/>
      <c r="M365" s="1"/>
    </row>
    <row r="366" spans="6:13" s="3" customFormat="1" x14ac:dyDescent="0.25">
      <c r="F366" s="4"/>
      <c r="K366" s="1"/>
      <c r="L366" s="1"/>
      <c r="M366" s="1"/>
    </row>
    <row r="367" spans="6:13" s="3" customFormat="1" x14ac:dyDescent="0.25">
      <c r="F367" s="4"/>
      <c r="K367" s="1"/>
      <c r="L367" s="1"/>
      <c r="M367" s="1"/>
    </row>
    <row r="368" spans="6:13" s="3" customFormat="1" x14ac:dyDescent="0.25">
      <c r="F368" s="4"/>
      <c r="K368" s="1"/>
      <c r="L368" s="1"/>
      <c r="M368" s="1"/>
    </row>
    <row r="369" spans="6:13" s="3" customFormat="1" x14ac:dyDescent="0.25">
      <c r="F369" s="4"/>
      <c r="K369" s="1"/>
      <c r="L369" s="1"/>
      <c r="M369" s="1"/>
    </row>
    <row r="370" spans="6:13" s="3" customFormat="1" x14ac:dyDescent="0.25">
      <c r="F370" s="4"/>
      <c r="K370" s="1"/>
      <c r="L370" s="1"/>
      <c r="M370" s="1"/>
    </row>
    <row r="371" spans="6:13" s="3" customFormat="1" x14ac:dyDescent="0.25">
      <c r="F371" s="4"/>
      <c r="K371" s="1"/>
      <c r="L371" s="1"/>
      <c r="M371" s="1"/>
    </row>
    <row r="372" spans="6:13" s="3" customFormat="1" x14ac:dyDescent="0.25">
      <c r="F372" s="4"/>
      <c r="K372" s="1"/>
      <c r="L372" s="1"/>
      <c r="M372" s="1"/>
    </row>
    <row r="373" spans="6:13" s="3" customFormat="1" x14ac:dyDescent="0.25">
      <c r="F373" s="4"/>
      <c r="K373" s="1"/>
      <c r="L373" s="1"/>
      <c r="M373" s="1"/>
    </row>
    <row r="374" spans="6:13" s="3" customFormat="1" x14ac:dyDescent="0.25">
      <c r="F374" s="4"/>
      <c r="K374" s="1"/>
      <c r="L374" s="1"/>
      <c r="M374" s="1"/>
    </row>
    <row r="375" spans="6:13" s="3" customFormat="1" x14ac:dyDescent="0.25">
      <c r="F375" s="4"/>
      <c r="K375" s="1"/>
      <c r="L375" s="1"/>
      <c r="M375" s="1"/>
    </row>
    <row r="376" spans="6:13" s="3" customFormat="1" x14ac:dyDescent="0.25">
      <c r="F376" s="4"/>
      <c r="K376" s="1"/>
      <c r="L376" s="1"/>
      <c r="M376" s="1"/>
    </row>
    <row r="377" spans="6:13" s="3" customFormat="1" x14ac:dyDescent="0.25">
      <c r="F377" s="4"/>
      <c r="K377" s="1"/>
      <c r="L377" s="1"/>
      <c r="M377" s="1"/>
    </row>
    <row r="378" spans="6:13" s="3" customFormat="1" x14ac:dyDescent="0.25">
      <c r="F378" s="4"/>
      <c r="K378" s="1"/>
      <c r="L378" s="1"/>
      <c r="M378" s="1"/>
    </row>
    <row r="379" spans="6:13" s="3" customFormat="1" x14ac:dyDescent="0.25">
      <c r="F379" s="4"/>
      <c r="K379" s="1"/>
      <c r="L379" s="1"/>
      <c r="M379" s="1"/>
    </row>
    <row r="380" spans="6:13" s="3" customFormat="1" x14ac:dyDescent="0.25">
      <c r="F380" s="4"/>
      <c r="K380" s="1"/>
      <c r="L380" s="1"/>
      <c r="M380" s="1"/>
    </row>
    <row r="381" spans="6:13" s="3" customFormat="1" x14ac:dyDescent="0.25">
      <c r="F381" s="4"/>
      <c r="K381" s="1"/>
      <c r="L381" s="1"/>
      <c r="M381" s="1"/>
    </row>
    <row r="382" spans="6:13" s="3" customFormat="1" x14ac:dyDescent="0.25">
      <c r="F382" s="4"/>
      <c r="K382" s="1"/>
      <c r="L382" s="1"/>
      <c r="M382" s="1"/>
    </row>
    <row r="383" spans="6:13" s="3" customFormat="1" x14ac:dyDescent="0.25">
      <c r="F383" s="4"/>
      <c r="K383" s="1"/>
      <c r="L383" s="1"/>
      <c r="M383" s="1"/>
    </row>
    <row r="384" spans="6:13" s="3" customFormat="1" x14ac:dyDescent="0.25">
      <c r="F384" s="4"/>
      <c r="K384" s="1"/>
      <c r="L384" s="1"/>
      <c r="M384" s="1"/>
    </row>
    <row r="385" spans="6:13" s="3" customFormat="1" x14ac:dyDescent="0.25">
      <c r="F385" s="4"/>
      <c r="K385" s="1"/>
      <c r="L385" s="1"/>
      <c r="M385" s="1"/>
    </row>
    <row r="386" spans="6:13" s="3" customFormat="1" x14ac:dyDescent="0.25">
      <c r="F386" s="4"/>
      <c r="K386" s="1"/>
      <c r="L386" s="1"/>
      <c r="M386" s="1"/>
    </row>
    <row r="387" spans="6:13" s="3" customFormat="1" x14ac:dyDescent="0.25">
      <c r="F387" s="4"/>
      <c r="K387" s="1"/>
      <c r="L387" s="1"/>
      <c r="M387" s="1"/>
    </row>
    <row r="388" spans="6:13" s="3" customFormat="1" x14ac:dyDescent="0.25">
      <c r="F388" s="4"/>
      <c r="K388" s="1"/>
      <c r="L388" s="1"/>
      <c r="M388" s="1"/>
    </row>
    <row r="389" spans="6:13" s="3" customFormat="1" x14ac:dyDescent="0.25">
      <c r="F389" s="4"/>
      <c r="K389" s="1"/>
      <c r="L389" s="1"/>
      <c r="M389" s="1"/>
    </row>
    <row r="390" spans="6:13" s="3" customFormat="1" x14ac:dyDescent="0.25">
      <c r="F390" s="4"/>
      <c r="K390" s="1"/>
      <c r="L390" s="1"/>
      <c r="M390" s="1"/>
    </row>
    <row r="391" spans="6:13" s="3" customFormat="1" x14ac:dyDescent="0.25">
      <c r="F391" s="4"/>
      <c r="K391" s="1"/>
      <c r="L391" s="1"/>
      <c r="M391" s="1"/>
    </row>
    <row r="392" spans="6:13" s="3" customFormat="1" x14ac:dyDescent="0.25">
      <c r="F392" s="4"/>
      <c r="K392" s="1"/>
      <c r="L392" s="1"/>
      <c r="M392" s="1"/>
    </row>
    <row r="393" spans="6:13" s="3" customFormat="1" x14ac:dyDescent="0.25">
      <c r="F393" s="4"/>
      <c r="K393" s="1"/>
      <c r="L393" s="1"/>
      <c r="M393" s="1"/>
    </row>
    <row r="394" spans="6:13" s="3" customFormat="1" x14ac:dyDescent="0.25">
      <c r="F394" s="4"/>
      <c r="K394" s="1"/>
      <c r="L394" s="1"/>
      <c r="M394" s="1"/>
    </row>
    <row r="395" spans="6:13" s="3" customFormat="1" x14ac:dyDescent="0.25">
      <c r="F395" s="4"/>
      <c r="K395" s="1"/>
      <c r="L395" s="1"/>
      <c r="M395" s="1"/>
    </row>
    <row r="396" spans="6:13" s="3" customFormat="1" x14ac:dyDescent="0.25">
      <c r="F396" s="4"/>
      <c r="K396" s="1"/>
      <c r="L396" s="1"/>
      <c r="M396" s="1"/>
    </row>
    <row r="397" spans="6:13" s="3" customFormat="1" x14ac:dyDescent="0.25">
      <c r="F397" s="4"/>
      <c r="K397" s="1"/>
      <c r="L397" s="1"/>
      <c r="M397" s="1"/>
    </row>
    <row r="398" spans="6:13" s="3" customFormat="1" x14ac:dyDescent="0.25">
      <c r="F398" s="4"/>
      <c r="K398" s="1"/>
      <c r="L398" s="1"/>
      <c r="M398" s="1"/>
    </row>
    <row r="399" spans="6:13" s="3" customFormat="1" x14ac:dyDescent="0.25">
      <c r="F399" s="4"/>
      <c r="K399" s="1"/>
      <c r="L399" s="1"/>
      <c r="M399" s="1"/>
    </row>
    <row r="400" spans="6:13" s="3" customFormat="1" x14ac:dyDescent="0.25">
      <c r="F400" s="4"/>
      <c r="K400" s="1"/>
      <c r="L400" s="1"/>
      <c r="M400" s="1"/>
    </row>
    <row r="401" spans="6:13" s="3" customFormat="1" x14ac:dyDescent="0.25">
      <c r="F401" s="4"/>
      <c r="K401" s="1"/>
      <c r="L401" s="1"/>
      <c r="M401" s="1"/>
    </row>
    <row r="402" spans="6:13" s="3" customFormat="1" x14ac:dyDescent="0.25">
      <c r="F402" s="4"/>
      <c r="K402" s="1"/>
      <c r="L402" s="1"/>
      <c r="M402" s="1"/>
    </row>
    <row r="403" spans="6:13" s="3" customFormat="1" x14ac:dyDescent="0.25">
      <c r="F403" s="4"/>
      <c r="K403" s="1"/>
      <c r="L403" s="1"/>
      <c r="M403" s="1"/>
    </row>
    <row r="404" spans="6:13" s="3" customFormat="1" x14ac:dyDescent="0.25">
      <c r="F404" s="4"/>
      <c r="K404" s="1"/>
      <c r="L404" s="1"/>
      <c r="M404" s="1"/>
    </row>
    <row r="405" spans="6:13" s="3" customFormat="1" x14ac:dyDescent="0.25">
      <c r="F405" s="4"/>
      <c r="K405" s="1"/>
      <c r="L405" s="1"/>
      <c r="M405" s="1"/>
    </row>
    <row r="406" spans="6:13" s="3" customFormat="1" x14ac:dyDescent="0.25">
      <c r="F406" s="4"/>
      <c r="K406" s="1"/>
      <c r="L406" s="1"/>
      <c r="M406" s="1"/>
    </row>
    <row r="407" spans="6:13" s="3" customFormat="1" x14ac:dyDescent="0.25">
      <c r="F407" s="4"/>
      <c r="K407" s="1"/>
      <c r="L407" s="1"/>
      <c r="M407" s="1"/>
    </row>
    <row r="408" spans="6:13" s="3" customFormat="1" x14ac:dyDescent="0.25">
      <c r="F408" s="4"/>
      <c r="K408" s="1"/>
      <c r="L408" s="1"/>
      <c r="M408" s="1"/>
    </row>
    <row r="409" spans="6:13" s="3" customFormat="1" x14ac:dyDescent="0.25">
      <c r="F409" s="4"/>
      <c r="K409" s="1"/>
      <c r="L409" s="1"/>
      <c r="M409" s="1"/>
    </row>
    <row r="410" spans="6:13" s="3" customFormat="1" x14ac:dyDescent="0.25">
      <c r="F410" s="4"/>
      <c r="K410" s="1"/>
      <c r="L410" s="1"/>
      <c r="M410" s="1"/>
    </row>
    <row r="411" spans="6:13" s="3" customFormat="1" x14ac:dyDescent="0.25">
      <c r="F411" s="4"/>
      <c r="K411" s="1"/>
      <c r="L411" s="1"/>
      <c r="M411" s="1"/>
    </row>
    <row r="412" spans="6:13" s="3" customFormat="1" x14ac:dyDescent="0.25">
      <c r="F412" s="4"/>
      <c r="K412" s="1"/>
      <c r="L412" s="1"/>
      <c r="M412" s="1"/>
    </row>
    <row r="413" spans="6:13" s="3" customFormat="1" x14ac:dyDescent="0.25">
      <c r="F413" s="4"/>
      <c r="K413" s="1"/>
      <c r="L413" s="1"/>
      <c r="M413" s="1"/>
    </row>
    <row r="414" spans="6:13" s="3" customFormat="1" x14ac:dyDescent="0.25">
      <c r="F414" s="4"/>
      <c r="K414" s="1"/>
      <c r="L414" s="1"/>
      <c r="M414" s="1"/>
    </row>
    <row r="415" spans="6:13" s="3" customFormat="1" x14ac:dyDescent="0.25">
      <c r="F415" s="4"/>
      <c r="K415" s="1"/>
      <c r="L415" s="1"/>
      <c r="M415" s="1"/>
    </row>
    <row r="416" spans="6:13" s="3" customFormat="1" x14ac:dyDescent="0.25">
      <c r="F416" s="4"/>
      <c r="K416" s="1"/>
      <c r="L416" s="1"/>
      <c r="M416" s="1"/>
    </row>
    <row r="417" spans="6:13" s="3" customFormat="1" x14ac:dyDescent="0.25">
      <c r="F417" s="4"/>
      <c r="K417" s="1"/>
      <c r="L417" s="1"/>
      <c r="M417" s="1"/>
    </row>
    <row r="418" spans="6:13" s="3" customFormat="1" x14ac:dyDescent="0.25">
      <c r="F418" s="4"/>
      <c r="K418" s="1"/>
      <c r="L418" s="1"/>
      <c r="M418" s="1"/>
    </row>
    <row r="419" spans="6:13" s="3" customFormat="1" x14ac:dyDescent="0.25">
      <c r="F419" s="4"/>
      <c r="K419" s="1"/>
      <c r="L419" s="1"/>
      <c r="M419" s="1"/>
    </row>
    <row r="420" spans="6:13" s="3" customFormat="1" x14ac:dyDescent="0.25">
      <c r="F420" s="4"/>
      <c r="K420" s="1"/>
      <c r="L420" s="1"/>
      <c r="M420" s="1"/>
    </row>
    <row r="421" spans="6:13" s="3" customFormat="1" x14ac:dyDescent="0.25">
      <c r="F421" s="4"/>
      <c r="K421" s="1"/>
      <c r="L421" s="1"/>
      <c r="M421" s="1"/>
    </row>
    <row r="422" spans="6:13" s="3" customFormat="1" x14ac:dyDescent="0.25">
      <c r="F422" s="4"/>
      <c r="K422" s="1"/>
      <c r="L422" s="1"/>
      <c r="M422" s="1"/>
    </row>
    <row r="423" spans="6:13" s="3" customFormat="1" x14ac:dyDescent="0.25">
      <c r="F423" s="4"/>
      <c r="K423" s="1"/>
      <c r="L423" s="1"/>
      <c r="M423" s="1"/>
    </row>
    <row r="424" spans="6:13" s="3" customFormat="1" x14ac:dyDescent="0.25">
      <c r="F424" s="4"/>
      <c r="K424" s="1"/>
      <c r="L424" s="1"/>
      <c r="M424" s="1"/>
    </row>
    <row r="425" spans="6:13" s="3" customFormat="1" x14ac:dyDescent="0.25">
      <c r="F425" s="4"/>
      <c r="K425" s="1"/>
      <c r="L425" s="1"/>
      <c r="M425" s="1"/>
    </row>
    <row r="426" spans="6:13" s="3" customFormat="1" x14ac:dyDescent="0.25">
      <c r="F426" s="4"/>
      <c r="K426" s="1"/>
      <c r="L426" s="1"/>
      <c r="M426" s="1"/>
    </row>
    <row r="427" spans="6:13" s="3" customFormat="1" x14ac:dyDescent="0.25">
      <c r="F427" s="4"/>
      <c r="K427" s="1"/>
      <c r="L427" s="1"/>
      <c r="M427" s="1"/>
    </row>
    <row r="428" spans="6:13" s="3" customFormat="1" x14ac:dyDescent="0.25">
      <c r="F428" s="4"/>
      <c r="K428" s="1"/>
      <c r="L428" s="1"/>
      <c r="M428" s="1"/>
    </row>
    <row r="429" spans="6:13" s="3" customFormat="1" x14ac:dyDescent="0.25">
      <c r="F429" s="4"/>
      <c r="K429" s="1"/>
      <c r="L429" s="1"/>
      <c r="M429" s="1"/>
    </row>
    <row r="430" spans="6:13" s="3" customFormat="1" x14ac:dyDescent="0.25">
      <c r="F430" s="4"/>
      <c r="K430" s="1"/>
      <c r="L430" s="1"/>
      <c r="M430" s="1"/>
    </row>
    <row r="431" spans="6:13" s="3" customFormat="1" x14ac:dyDescent="0.25">
      <c r="F431" s="4"/>
      <c r="K431" s="1"/>
      <c r="L431" s="1"/>
      <c r="M431" s="1"/>
    </row>
    <row r="432" spans="6:13" s="3" customFormat="1" x14ac:dyDescent="0.25">
      <c r="F432" s="4"/>
      <c r="K432" s="1"/>
      <c r="L432" s="1"/>
      <c r="M432" s="1"/>
    </row>
    <row r="433" spans="6:13" s="3" customFormat="1" x14ac:dyDescent="0.25">
      <c r="F433" s="4"/>
      <c r="K433" s="1"/>
      <c r="L433" s="1"/>
      <c r="M433" s="1"/>
    </row>
    <row r="434" spans="6:13" s="3" customFormat="1" x14ac:dyDescent="0.25">
      <c r="F434" s="4"/>
      <c r="K434" s="1"/>
      <c r="L434" s="1"/>
      <c r="M434" s="1"/>
    </row>
    <row r="435" spans="6:13" s="3" customFormat="1" x14ac:dyDescent="0.25">
      <c r="F435" s="4"/>
      <c r="K435" s="1"/>
      <c r="L435" s="1"/>
      <c r="M435" s="1"/>
    </row>
    <row r="436" spans="6:13" s="3" customFormat="1" x14ac:dyDescent="0.25">
      <c r="F436" s="4"/>
      <c r="K436" s="1"/>
      <c r="L436" s="1"/>
      <c r="M436" s="1"/>
    </row>
    <row r="437" spans="6:13" s="3" customFormat="1" x14ac:dyDescent="0.25">
      <c r="F437" s="4"/>
      <c r="K437" s="1"/>
      <c r="L437" s="1"/>
      <c r="M437" s="1"/>
    </row>
    <row r="438" spans="6:13" s="3" customFormat="1" x14ac:dyDescent="0.25">
      <c r="F438" s="4"/>
      <c r="K438" s="1"/>
      <c r="L438" s="1"/>
      <c r="M438" s="1"/>
    </row>
    <row r="439" spans="6:13" s="3" customFormat="1" x14ac:dyDescent="0.25">
      <c r="F439" s="4"/>
      <c r="K439" s="1"/>
      <c r="L439" s="1"/>
      <c r="M439" s="1"/>
    </row>
    <row r="440" spans="6:13" s="3" customFormat="1" x14ac:dyDescent="0.25">
      <c r="F440" s="4"/>
      <c r="K440" s="1"/>
      <c r="L440" s="1"/>
      <c r="M440" s="1"/>
    </row>
    <row r="441" spans="6:13" s="3" customFormat="1" x14ac:dyDescent="0.25">
      <c r="F441" s="4"/>
      <c r="K441" s="1"/>
      <c r="L441" s="1"/>
      <c r="M441" s="1"/>
    </row>
    <row r="442" spans="6:13" s="3" customFormat="1" x14ac:dyDescent="0.25">
      <c r="F442" s="4"/>
      <c r="K442" s="1"/>
      <c r="L442" s="1"/>
      <c r="M442" s="1"/>
    </row>
    <row r="443" spans="6:13" s="3" customFormat="1" x14ac:dyDescent="0.25">
      <c r="F443" s="4"/>
      <c r="K443" s="1"/>
      <c r="L443" s="1"/>
      <c r="M443" s="1"/>
    </row>
    <row r="444" spans="6:13" s="3" customFormat="1" x14ac:dyDescent="0.25">
      <c r="F444" s="4"/>
      <c r="K444" s="1"/>
      <c r="L444" s="1"/>
      <c r="M444" s="1"/>
    </row>
    <row r="445" spans="6:13" s="3" customFormat="1" x14ac:dyDescent="0.25">
      <c r="F445" s="4"/>
      <c r="K445" s="1"/>
      <c r="L445" s="1"/>
      <c r="M445" s="1"/>
    </row>
    <row r="446" spans="6:13" s="3" customFormat="1" x14ac:dyDescent="0.25">
      <c r="F446" s="4"/>
      <c r="K446" s="1"/>
      <c r="L446" s="1"/>
      <c r="M446" s="1"/>
    </row>
    <row r="447" spans="6:13" s="3" customFormat="1" x14ac:dyDescent="0.25">
      <c r="F447" s="4"/>
      <c r="K447" s="1"/>
      <c r="L447" s="1"/>
      <c r="M447" s="1"/>
    </row>
    <row r="448" spans="6:13" s="3" customFormat="1" x14ac:dyDescent="0.25">
      <c r="F448" s="4"/>
      <c r="K448" s="1"/>
      <c r="L448" s="1"/>
      <c r="M448" s="1"/>
    </row>
    <row r="449" spans="6:13" s="3" customFormat="1" x14ac:dyDescent="0.25">
      <c r="F449" s="4"/>
      <c r="K449" s="1"/>
      <c r="L449" s="1"/>
      <c r="M449" s="1"/>
    </row>
    <row r="450" spans="6:13" s="3" customFormat="1" x14ac:dyDescent="0.25">
      <c r="F450" s="4"/>
      <c r="K450" s="1"/>
      <c r="L450" s="1"/>
      <c r="M450" s="1"/>
    </row>
    <row r="451" spans="6:13" s="3" customFormat="1" x14ac:dyDescent="0.25">
      <c r="F451" s="4"/>
      <c r="K451" s="1"/>
      <c r="L451" s="1"/>
      <c r="M451" s="1"/>
    </row>
    <row r="452" spans="6:13" s="3" customFormat="1" x14ac:dyDescent="0.25">
      <c r="F452" s="4"/>
      <c r="K452" s="1"/>
      <c r="L452" s="1"/>
      <c r="M452" s="1"/>
    </row>
    <row r="453" spans="6:13" s="3" customFormat="1" x14ac:dyDescent="0.25">
      <c r="F453" s="4"/>
      <c r="K453" s="1"/>
      <c r="L453" s="1"/>
      <c r="M453" s="1"/>
    </row>
    <row r="454" spans="6:13" s="3" customFormat="1" x14ac:dyDescent="0.25">
      <c r="F454" s="4"/>
      <c r="K454" s="1"/>
      <c r="L454" s="1"/>
      <c r="M454" s="1"/>
    </row>
    <row r="455" spans="6:13" s="3" customFormat="1" x14ac:dyDescent="0.25">
      <c r="F455" s="4"/>
      <c r="K455" s="1"/>
      <c r="L455" s="1"/>
      <c r="M455" s="1"/>
    </row>
    <row r="456" spans="6:13" s="3" customFormat="1" x14ac:dyDescent="0.25">
      <c r="F456" s="4"/>
      <c r="K456" s="1"/>
      <c r="L456" s="1"/>
      <c r="M456" s="1"/>
    </row>
    <row r="457" spans="6:13" s="3" customFormat="1" x14ac:dyDescent="0.25">
      <c r="F457" s="4"/>
      <c r="K457" s="1"/>
      <c r="L457" s="1"/>
      <c r="M457" s="1"/>
    </row>
    <row r="458" spans="6:13" s="3" customFormat="1" x14ac:dyDescent="0.25">
      <c r="F458" s="4"/>
      <c r="K458" s="1"/>
      <c r="L458" s="1"/>
      <c r="M458" s="1"/>
    </row>
    <row r="459" spans="6:13" s="3" customFormat="1" x14ac:dyDescent="0.25">
      <c r="F459" s="4"/>
      <c r="K459" s="1"/>
      <c r="L459" s="1"/>
      <c r="M459" s="1"/>
    </row>
    <row r="460" spans="6:13" s="3" customFormat="1" x14ac:dyDescent="0.25">
      <c r="F460" s="4"/>
      <c r="K460" s="1"/>
      <c r="L460" s="1"/>
      <c r="M460" s="1"/>
    </row>
    <row r="461" spans="6:13" s="3" customFormat="1" x14ac:dyDescent="0.25">
      <c r="F461" s="4"/>
      <c r="K461" s="1"/>
      <c r="L461" s="1"/>
      <c r="M461" s="1"/>
    </row>
    <row r="462" spans="6:13" s="3" customFormat="1" x14ac:dyDescent="0.25">
      <c r="F462" s="4"/>
      <c r="K462" s="1"/>
      <c r="L462" s="1"/>
      <c r="M462" s="1"/>
    </row>
    <row r="463" spans="6:13" s="3" customFormat="1" x14ac:dyDescent="0.25">
      <c r="F463" s="4"/>
      <c r="K463" s="1"/>
      <c r="L463" s="1"/>
      <c r="M463" s="1"/>
    </row>
    <row r="464" spans="6:13" s="3" customFormat="1" x14ac:dyDescent="0.25">
      <c r="F464" s="4"/>
      <c r="K464" s="1"/>
      <c r="L464" s="1"/>
      <c r="M464" s="1"/>
    </row>
    <row r="465" spans="6:13" s="3" customFormat="1" x14ac:dyDescent="0.25">
      <c r="F465" s="4"/>
      <c r="K465" s="1"/>
      <c r="L465" s="1"/>
      <c r="M465" s="1"/>
    </row>
    <row r="466" spans="6:13" s="3" customFormat="1" x14ac:dyDescent="0.25">
      <c r="F466" s="4"/>
      <c r="K466" s="1"/>
      <c r="L466" s="1"/>
      <c r="M466" s="1"/>
    </row>
    <row r="467" spans="6:13" s="3" customFormat="1" x14ac:dyDescent="0.25">
      <c r="F467" s="4"/>
      <c r="K467" s="1"/>
      <c r="L467" s="1"/>
      <c r="M467" s="1"/>
    </row>
    <row r="468" spans="6:13" s="3" customFormat="1" x14ac:dyDescent="0.25">
      <c r="F468" s="4"/>
      <c r="K468" s="1"/>
      <c r="L468" s="1"/>
      <c r="M468" s="1"/>
    </row>
    <row r="469" spans="6:13" s="3" customFormat="1" x14ac:dyDescent="0.25">
      <c r="F469" s="4"/>
      <c r="K469" s="1"/>
      <c r="L469" s="1"/>
      <c r="M469" s="1"/>
    </row>
    <row r="470" spans="6:13" s="3" customFormat="1" x14ac:dyDescent="0.25">
      <c r="F470" s="4"/>
      <c r="K470" s="1"/>
      <c r="L470" s="1"/>
      <c r="M470" s="1"/>
    </row>
    <row r="471" spans="6:13" s="3" customFormat="1" x14ac:dyDescent="0.25">
      <c r="F471" s="4"/>
      <c r="K471" s="1"/>
      <c r="L471" s="1"/>
      <c r="M471" s="1"/>
    </row>
    <row r="472" spans="6:13" s="3" customFormat="1" x14ac:dyDescent="0.25">
      <c r="F472" s="4"/>
      <c r="K472" s="1"/>
      <c r="L472" s="1"/>
      <c r="M472" s="1"/>
    </row>
    <row r="473" spans="6:13" s="3" customFormat="1" x14ac:dyDescent="0.25">
      <c r="F473" s="4"/>
      <c r="K473" s="1"/>
      <c r="L473" s="1"/>
      <c r="M473" s="1"/>
    </row>
    <row r="474" spans="6:13" s="3" customFormat="1" x14ac:dyDescent="0.25">
      <c r="F474" s="4"/>
      <c r="K474" s="1"/>
      <c r="L474" s="1"/>
      <c r="M474" s="1"/>
    </row>
    <row r="475" spans="6:13" s="3" customFormat="1" x14ac:dyDescent="0.25">
      <c r="F475" s="4"/>
      <c r="K475" s="1"/>
      <c r="L475" s="1"/>
      <c r="M475" s="1"/>
    </row>
    <row r="476" spans="6:13" s="3" customFormat="1" x14ac:dyDescent="0.25">
      <c r="F476" s="4"/>
      <c r="K476" s="1"/>
      <c r="L476" s="1"/>
      <c r="M476" s="1"/>
    </row>
    <row r="477" spans="6:13" s="3" customFormat="1" x14ac:dyDescent="0.25">
      <c r="F477" s="4"/>
      <c r="K477" s="1"/>
      <c r="L477" s="1"/>
      <c r="M477" s="1"/>
    </row>
    <row r="478" spans="6:13" s="3" customFormat="1" x14ac:dyDescent="0.25">
      <c r="F478" s="4"/>
      <c r="K478" s="1"/>
      <c r="L478" s="1"/>
      <c r="M478" s="1"/>
    </row>
    <row r="479" spans="6:13" s="3" customFormat="1" x14ac:dyDescent="0.25">
      <c r="F479" s="4"/>
      <c r="K479" s="1"/>
      <c r="L479" s="1"/>
      <c r="M479" s="1"/>
    </row>
    <row r="480" spans="6:13" s="3" customFormat="1" x14ac:dyDescent="0.25">
      <c r="F480" s="4"/>
      <c r="K480" s="1"/>
      <c r="L480" s="1"/>
      <c r="M480" s="1"/>
    </row>
    <row r="481" spans="6:13" s="3" customFormat="1" x14ac:dyDescent="0.25">
      <c r="F481" s="4"/>
      <c r="K481" s="1"/>
      <c r="L481" s="1"/>
      <c r="M481" s="1"/>
    </row>
    <row r="482" spans="6:13" s="3" customFormat="1" x14ac:dyDescent="0.25">
      <c r="F482" s="4"/>
      <c r="K482" s="1"/>
      <c r="L482" s="1"/>
      <c r="M482" s="1"/>
    </row>
    <row r="483" spans="6:13" s="3" customFormat="1" x14ac:dyDescent="0.25">
      <c r="F483" s="4"/>
      <c r="K483" s="1"/>
      <c r="L483" s="1"/>
      <c r="M483" s="1"/>
    </row>
    <row r="484" spans="6:13" s="3" customFormat="1" x14ac:dyDescent="0.25">
      <c r="F484" s="4"/>
      <c r="K484" s="1"/>
      <c r="L484" s="1"/>
      <c r="M484" s="1"/>
    </row>
    <row r="485" spans="6:13" s="3" customFormat="1" x14ac:dyDescent="0.25">
      <c r="F485" s="4"/>
      <c r="K485" s="1"/>
      <c r="L485" s="1"/>
      <c r="M485" s="1"/>
    </row>
    <row r="486" spans="6:13" s="3" customFormat="1" x14ac:dyDescent="0.25">
      <c r="F486" s="4"/>
      <c r="K486" s="1"/>
      <c r="L486" s="1"/>
      <c r="M486" s="1"/>
    </row>
    <row r="487" spans="6:13" s="3" customFormat="1" x14ac:dyDescent="0.25">
      <c r="F487" s="4"/>
      <c r="K487" s="1"/>
      <c r="L487" s="1"/>
      <c r="M487" s="1"/>
    </row>
    <row r="488" spans="6:13" s="3" customFormat="1" x14ac:dyDescent="0.25">
      <c r="F488" s="4"/>
      <c r="K488" s="1"/>
      <c r="L488" s="1"/>
      <c r="M488" s="1"/>
    </row>
    <row r="489" spans="6:13" s="3" customFormat="1" x14ac:dyDescent="0.25">
      <c r="F489" s="4"/>
      <c r="K489" s="1"/>
      <c r="L489" s="1"/>
      <c r="M489" s="1"/>
    </row>
    <row r="490" spans="6:13" s="3" customFormat="1" x14ac:dyDescent="0.25">
      <c r="F490" s="4"/>
      <c r="K490" s="1"/>
      <c r="L490" s="1"/>
      <c r="M490" s="1"/>
    </row>
    <row r="491" spans="6:13" s="3" customFormat="1" x14ac:dyDescent="0.25">
      <c r="F491" s="4"/>
      <c r="K491" s="1"/>
      <c r="L491" s="1"/>
      <c r="M491" s="1"/>
    </row>
    <row r="492" spans="6:13" s="3" customFormat="1" x14ac:dyDescent="0.25">
      <c r="F492" s="4"/>
      <c r="K492" s="1"/>
      <c r="L492" s="1"/>
      <c r="M492" s="1"/>
    </row>
    <row r="493" spans="6:13" s="3" customFormat="1" x14ac:dyDescent="0.25">
      <c r="F493" s="4"/>
      <c r="K493" s="1"/>
      <c r="L493" s="1"/>
      <c r="M493" s="1"/>
    </row>
    <row r="494" spans="6:13" s="3" customFormat="1" x14ac:dyDescent="0.25">
      <c r="F494" s="4"/>
      <c r="K494" s="1"/>
      <c r="L494" s="1"/>
      <c r="M494" s="1"/>
    </row>
    <row r="495" spans="6:13" s="3" customFormat="1" x14ac:dyDescent="0.25">
      <c r="F495" s="4"/>
      <c r="K495" s="1"/>
      <c r="L495" s="1"/>
      <c r="M495" s="1"/>
    </row>
    <row r="496" spans="6:13" s="3" customFormat="1" x14ac:dyDescent="0.25">
      <c r="F496" s="4"/>
      <c r="K496" s="1"/>
      <c r="L496" s="1"/>
      <c r="M496" s="1"/>
    </row>
    <row r="497" spans="6:13" s="3" customFormat="1" x14ac:dyDescent="0.25">
      <c r="F497" s="4"/>
      <c r="K497" s="1"/>
      <c r="L497" s="1"/>
      <c r="M497" s="1"/>
    </row>
    <row r="498" spans="6:13" s="3" customFormat="1" x14ac:dyDescent="0.25">
      <c r="F498" s="4"/>
      <c r="K498" s="1"/>
      <c r="L498" s="1"/>
      <c r="M498" s="1"/>
    </row>
    <row r="499" spans="6:13" s="3" customFormat="1" x14ac:dyDescent="0.25">
      <c r="F499" s="4"/>
      <c r="K499" s="1"/>
      <c r="L499" s="1"/>
      <c r="M499" s="1"/>
    </row>
    <row r="500" spans="6:13" s="3" customFormat="1" x14ac:dyDescent="0.25">
      <c r="F500" s="4"/>
      <c r="K500" s="1"/>
      <c r="L500" s="1"/>
      <c r="M500" s="1"/>
    </row>
    <row r="501" spans="6:13" s="3" customFormat="1" x14ac:dyDescent="0.25">
      <c r="F501" s="4"/>
      <c r="K501" s="1"/>
      <c r="L501" s="1"/>
      <c r="M501" s="1"/>
    </row>
    <row r="502" spans="6:13" s="3" customFormat="1" x14ac:dyDescent="0.25">
      <c r="F502" s="4"/>
      <c r="K502" s="1"/>
      <c r="L502" s="1"/>
      <c r="M502" s="1"/>
    </row>
    <row r="503" spans="6:13" s="3" customFormat="1" x14ac:dyDescent="0.25">
      <c r="F503" s="4"/>
      <c r="K503" s="1"/>
      <c r="L503" s="1"/>
      <c r="M503" s="1"/>
    </row>
    <row r="504" spans="6:13" s="3" customFormat="1" x14ac:dyDescent="0.25">
      <c r="F504" s="4"/>
      <c r="K504" s="1"/>
      <c r="L504" s="1"/>
      <c r="M504" s="1"/>
    </row>
    <row r="505" spans="6:13" s="3" customFormat="1" x14ac:dyDescent="0.25">
      <c r="F505" s="4"/>
      <c r="K505" s="1"/>
      <c r="L505" s="1"/>
      <c r="M505" s="1"/>
    </row>
    <row r="506" spans="6:13" s="3" customFormat="1" x14ac:dyDescent="0.25">
      <c r="F506" s="4"/>
      <c r="K506" s="1"/>
      <c r="L506" s="1"/>
      <c r="M506" s="1"/>
    </row>
    <row r="507" spans="6:13" s="3" customFormat="1" x14ac:dyDescent="0.25">
      <c r="F507" s="4"/>
      <c r="K507" s="1"/>
      <c r="L507" s="1"/>
      <c r="M507" s="1"/>
    </row>
    <row r="508" spans="6:13" s="3" customFormat="1" x14ac:dyDescent="0.25">
      <c r="F508" s="4"/>
      <c r="K508" s="1"/>
      <c r="L508" s="1"/>
      <c r="M508" s="1"/>
    </row>
    <row r="509" spans="6:13" s="3" customFormat="1" x14ac:dyDescent="0.25">
      <c r="F509" s="4"/>
      <c r="K509" s="1"/>
      <c r="L509" s="1"/>
      <c r="M509" s="1"/>
    </row>
    <row r="510" spans="6:13" s="3" customFormat="1" x14ac:dyDescent="0.25">
      <c r="F510" s="4"/>
      <c r="K510" s="1"/>
      <c r="L510" s="1"/>
      <c r="M510" s="1"/>
    </row>
    <row r="511" spans="6:13" s="3" customFormat="1" x14ac:dyDescent="0.25">
      <c r="F511" s="4"/>
      <c r="K511" s="1"/>
      <c r="L511" s="1"/>
      <c r="M511" s="1"/>
    </row>
    <row r="512" spans="6:13" s="3" customFormat="1" x14ac:dyDescent="0.25">
      <c r="F512" s="4"/>
      <c r="K512" s="1"/>
      <c r="L512" s="1"/>
      <c r="M512" s="1"/>
    </row>
    <row r="513" spans="6:13" s="3" customFormat="1" x14ac:dyDescent="0.25">
      <c r="F513" s="4"/>
      <c r="K513" s="1"/>
      <c r="L513" s="1"/>
      <c r="M513" s="1"/>
    </row>
    <row r="514" spans="6:13" s="3" customFormat="1" x14ac:dyDescent="0.25">
      <c r="F514" s="4"/>
      <c r="K514" s="1"/>
      <c r="L514" s="1"/>
      <c r="M514" s="1"/>
    </row>
    <row r="515" spans="6:13" s="3" customFormat="1" x14ac:dyDescent="0.25">
      <c r="F515" s="4"/>
      <c r="K515" s="1"/>
      <c r="L515" s="1"/>
      <c r="M515" s="1"/>
    </row>
    <row r="516" spans="6:13" s="3" customFormat="1" x14ac:dyDescent="0.25">
      <c r="F516" s="4"/>
      <c r="K516" s="1"/>
      <c r="L516" s="1"/>
      <c r="M516" s="1"/>
    </row>
    <row r="517" spans="6:13" s="3" customFormat="1" x14ac:dyDescent="0.25">
      <c r="F517" s="4"/>
      <c r="K517" s="1"/>
      <c r="L517" s="1"/>
      <c r="M517" s="1"/>
    </row>
    <row r="518" spans="6:13" s="3" customFormat="1" x14ac:dyDescent="0.25">
      <c r="F518" s="4"/>
      <c r="K518" s="1"/>
      <c r="L518" s="1"/>
      <c r="M518" s="1"/>
    </row>
    <row r="519" spans="6:13" s="3" customFormat="1" x14ac:dyDescent="0.25">
      <c r="F519" s="4"/>
      <c r="K519" s="1"/>
      <c r="L519" s="1"/>
      <c r="M519" s="1"/>
    </row>
    <row r="520" spans="6:13" s="3" customFormat="1" x14ac:dyDescent="0.25">
      <c r="F520" s="4"/>
      <c r="K520" s="1"/>
      <c r="L520" s="1"/>
      <c r="M520" s="1"/>
    </row>
    <row r="521" spans="6:13" s="3" customFormat="1" x14ac:dyDescent="0.25">
      <c r="F521" s="4"/>
      <c r="K521" s="1"/>
      <c r="L521" s="1"/>
      <c r="M521" s="1"/>
    </row>
    <row r="522" spans="6:13" s="3" customFormat="1" x14ac:dyDescent="0.25">
      <c r="F522" s="4"/>
      <c r="K522" s="1"/>
      <c r="L522" s="1"/>
      <c r="M522" s="1"/>
    </row>
    <row r="523" spans="6:13" s="3" customFormat="1" x14ac:dyDescent="0.25">
      <c r="F523" s="4"/>
      <c r="K523" s="1"/>
      <c r="L523" s="1"/>
      <c r="M523" s="1"/>
    </row>
    <row r="524" spans="6:13" s="3" customFormat="1" x14ac:dyDescent="0.25">
      <c r="F524" s="4"/>
      <c r="K524" s="1"/>
      <c r="L524" s="1"/>
      <c r="M524" s="1"/>
    </row>
    <row r="525" spans="6:13" s="3" customFormat="1" x14ac:dyDescent="0.25">
      <c r="F525" s="4"/>
      <c r="K525" s="1"/>
      <c r="L525" s="1"/>
      <c r="M525" s="1"/>
    </row>
    <row r="526" spans="6:13" s="3" customFormat="1" x14ac:dyDescent="0.25">
      <c r="F526" s="4"/>
      <c r="K526" s="1"/>
      <c r="L526" s="1"/>
      <c r="M526" s="1"/>
    </row>
    <row r="527" spans="6:13" s="3" customFormat="1" x14ac:dyDescent="0.25">
      <c r="F527" s="4"/>
      <c r="K527" s="1"/>
      <c r="L527" s="1"/>
      <c r="M527" s="1"/>
    </row>
    <row r="528" spans="6:13" s="3" customFormat="1" x14ac:dyDescent="0.25">
      <c r="F528" s="4"/>
      <c r="K528" s="1"/>
      <c r="L528" s="1"/>
      <c r="M528" s="1"/>
    </row>
    <row r="529" spans="6:13" s="3" customFormat="1" x14ac:dyDescent="0.25">
      <c r="F529" s="4"/>
      <c r="K529" s="1"/>
      <c r="L529" s="1"/>
      <c r="M529" s="1"/>
    </row>
    <row r="530" spans="6:13" s="3" customFormat="1" x14ac:dyDescent="0.25">
      <c r="F530" s="4"/>
      <c r="K530" s="1"/>
      <c r="L530" s="1"/>
      <c r="M530" s="1"/>
    </row>
    <row r="531" spans="6:13" s="3" customFormat="1" x14ac:dyDescent="0.25">
      <c r="F531" s="4"/>
      <c r="K531" s="1"/>
      <c r="L531" s="1"/>
      <c r="M531" s="1"/>
    </row>
    <row r="532" spans="6:13" s="3" customFormat="1" x14ac:dyDescent="0.25">
      <c r="F532" s="4"/>
      <c r="K532" s="1"/>
      <c r="L532" s="1"/>
      <c r="M532" s="1"/>
    </row>
    <row r="533" spans="6:13" s="3" customFormat="1" x14ac:dyDescent="0.25">
      <c r="F533" s="4"/>
      <c r="K533" s="1"/>
      <c r="L533" s="1"/>
      <c r="M533" s="1"/>
    </row>
    <row r="534" spans="6:13" s="3" customFormat="1" x14ac:dyDescent="0.25">
      <c r="F534" s="4"/>
      <c r="K534" s="1"/>
      <c r="L534" s="1"/>
      <c r="M534" s="1"/>
    </row>
    <row r="535" spans="6:13" s="3" customFormat="1" x14ac:dyDescent="0.25">
      <c r="F535" s="4"/>
      <c r="K535" s="1"/>
      <c r="L535" s="1"/>
      <c r="M535" s="1"/>
    </row>
    <row r="536" spans="6:13" s="3" customFormat="1" x14ac:dyDescent="0.25">
      <c r="F536" s="4"/>
      <c r="K536" s="1"/>
      <c r="L536" s="1"/>
      <c r="M536" s="1"/>
    </row>
    <row r="537" spans="6:13" s="3" customFormat="1" x14ac:dyDescent="0.25">
      <c r="F537" s="4"/>
      <c r="K537" s="1"/>
      <c r="L537" s="1"/>
      <c r="M537" s="1"/>
    </row>
    <row r="538" spans="6:13" s="3" customFormat="1" x14ac:dyDescent="0.25">
      <c r="F538" s="4"/>
      <c r="K538" s="1"/>
      <c r="L538" s="1"/>
      <c r="M538" s="1"/>
    </row>
    <row r="539" spans="6:13" s="3" customFormat="1" x14ac:dyDescent="0.25">
      <c r="F539" s="4"/>
      <c r="K539" s="1"/>
      <c r="L539" s="1"/>
      <c r="M539" s="1"/>
    </row>
    <row r="540" spans="6:13" s="3" customFormat="1" x14ac:dyDescent="0.25">
      <c r="F540" s="4"/>
      <c r="K540" s="1"/>
      <c r="L540" s="1"/>
      <c r="M540" s="1"/>
    </row>
    <row r="541" spans="6:13" s="3" customFormat="1" x14ac:dyDescent="0.25">
      <c r="F541" s="4"/>
      <c r="K541" s="1"/>
      <c r="L541" s="1"/>
      <c r="M541" s="1"/>
    </row>
    <row r="542" spans="6:13" s="3" customFormat="1" x14ac:dyDescent="0.25">
      <c r="F542" s="4"/>
      <c r="K542" s="1"/>
      <c r="L542" s="1"/>
      <c r="M542" s="1"/>
    </row>
    <row r="543" spans="6:13" s="3" customFormat="1" x14ac:dyDescent="0.25">
      <c r="F543" s="4"/>
      <c r="K543" s="1"/>
      <c r="L543" s="1"/>
      <c r="M543" s="1"/>
    </row>
    <row r="544" spans="6:13" s="3" customFormat="1" x14ac:dyDescent="0.25">
      <c r="F544" s="4"/>
      <c r="K544" s="1"/>
      <c r="L544" s="1"/>
      <c r="M544" s="1"/>
    </row>
    <row r="545" spans="6:13" s="3" customFormat="1" x14ac:dyDescent="0.25">
      <c r="F545" s="4"/>
      <c r="K545" s="1"/>
      <c r="L545" s="1"/>
      <c r="M545" s="1"/>
    </row>
    <row r="546" spans="6:13" s="3" customFormat="1" x14ac:dyDescent="0.25">
      <c r="F546" s="4"/>
      <c r="K546" s="1"/>
      <c r="L546" s="1"/>
      <c r="M546" s="1"/>
    </row>
    <row r="547" spans="6:13" s="3" customFormat="1" x14ac:dyDescent="0.25">
      <c r="F547" s="4"/>
      <c r="K547" s="1"/>
      <c r="L547" s="1"/>
      <c r="M547" s="1"/>
    </row>
    <row r="548" spans="6:13" s="3" customFormat="1" x14ac:dyDescent="0.25">
      <c r="F548" s="4"/>
      <c r="K548" s="1"/>
      <c r="L548" s="1"/>
      <c r="M548" s="1"/>
    </row>
    <row r="549" spans="6:13" s="3" customFormat="1" x14ac:dyDescent="0.25">
      <c r="F549" s="4"/>
      <c r="K549" s="1"/>
      <c r="L549" s="1"/>
      <c r="M549" s="1"/>
    </row>
    <row r="550" spans="6:13" s="3" customFormat="1" x14ac:dyDescent="0.25">
      <c r="F550" s="4"/>
      <c r="K550" s="1"/>
      <c r="L550" s="1"/>
      <c r="M550" s="1"/>
    </row>
    <row r="551" spans="6:13" s="3" customFormat="1" x14ac:dyDescent="0.25">
      <c r="F551" s="4"/>
      <c r="K551" s="1"/>
      <c r="L551" s="1"/>
      <c r="M551" s="1"/>
    </row>
    <row r="552" spans="6:13" s="3" customFormat="1" x14ac:dyDescent="0.25">
      <c r="F552" s="4"/>
      <c r="K552" s="1"/>
      <c r="L552" s="1"/>
      <c r="M552" s="1"/>
    </row>
    <row r="553" spans="6:13" s="3" customFormat="1" x14ac:dyDescent="0.25">
      <c r="F553" s="4"/>
      <c r="K553" s="1"/>
      <c r="L553" s="1"/>
      <c r="M553" s="1"/>
    </row>
    <row r="554" spans="6:13" s="3" customFormat="1" x14ac:dyDescent="0.25">
      <c r="F554" s="4"/>
      <c r="K554" s="1"/>
      <c r="L554" s="1"/>
      <c r="M554" s="1"/>
    </row>
    <row r="555" spans="6:13" s="3" customFormat="1" x14ac:dyDescent="0.25">
      <c r="F555" s="4"/>
      <c r="K555" s="1"/>
      <c r="L555" s="1"/>
      <c r="M555" s="1"/>
    </row>
    <row r="556" spans="6:13" s="3" customFormat="1" x14ac:dyDescent="0.25">
      <c r="F556" s="4"/>
      <c r="K556" s="1"/>
      <c r="L556" s="1"/>
      <c r="M556" s="1"/>
    </row>
    <row r="557" spans="6:13" s="3" customFormat="1" x14ac:dyDescent="0.25">
      <c r="F557" s="4"/>
      <c r="K557" s="1"/>
      <c r="L557" s="1"/>
      <c r="M557" s="1"/>
    </row>
    <row r="558" spans="6:13" s="3" customFormat="1" x14ac:dyDescent="0.25">
      <c r="F558" s="4"/>
      <c r="K558" s="1"/>
      <c r="L558" s="1"/>
      <c r="M558" s="1"/>
    </row>
    <row r="559" spans="6:13" s="3" customFormat="1" x14ac:dyDescent="0.25">
      <c r="F559" s="4"/>
      <c r="K559" s="1"/>
      <c r="L559" s="1"/>
      <c r="M559" s="1"/>
    </row>
    <row r="560" spans="6:13" s="3" customFormat="1" x14ac:dyDescent="0.25">
      <c r="F560" s="4"/>
      <c r="K560" s="1"/>
      <c r="L560" s="1"/>
      <c r="M560" s="1"/>
    </row>
    <row r="561" spans="6:13" s="3" customFormat="1" x14ac:dyDescent="0.25">
      <c r="F561" s="4"/>
      <c r="K561" s="1"/>
      <c r="L561" s="1"/>
      <c r="M561" s="1"/>
    </row>
    <row r="562" spans="6:13" s="3" customFormat="1" x14ac:dyDescent="0.25">
      <c r="F562" s="4"/>
      <c r="K562" s="1"/>
      <c r="L562" s="1"/>
      <c r="M562" s="1"/>
    </row>
    <row r="563" spans="6:13" s="3" customFormat="1" x14ac:dyDescent="0.25">
      <c r="F563" s="4"/>
      <c r="K563" s="1"/>
      <c r="L563" s="1"/>
      <c r="M563" s="1"/>
    </row>
    <row r="564" spans="6:13" s="3" customFormat="1" x14ac:dyDescent="0.25">
      <c r="F564" s="4"/>
      <c r="K564" s="1"/>
      <c r="L564" s="1"/>
      <c r="M564" s="1"/>
    </row>
    <row r="565" spans="6:13" s="3" customFormat="1" x14ac:dyDescent="0.25">
      <c r="F565" s="4"/>
      <c r="K565" s="1"/>
      <c r="L565" s="1"/>
      <c r="M565" s="1"/>
    </row>
    <row r="566" spans="6:13" s="3" customFormat="1" x14ac:dyDescent="0.25">
      <c r="F566" s="4"/>
      <c r="K566" s="1"/>
      <c r="L566" s="1"/>
      <c r="M566" s="1"/>
    </row>
    <row r="567" spans="6:13" s="3" customFormat="1" x14ac:dyDescent="0.25">
      <c r="F567" s="4"/>
      <c r="K567" s="1"/>
      <c r="L567" s="1"/>
      <c r="M567" s="1"/>
    </row>
    <row r="568" spans="6:13" s="3" customFormat="1" x14ac:dyDescent="0.25">
      <c r="F568" s="4"/>
      <c r="K568" s="1"/>
      <c r="L568" s="1"/>
      <c r="M568" s="1"/>
    </row>
    <row r="569" spans="6:13" s="3" customFormat="1" x14ac:dyDescent="0.25">
      <c r="F569" s="4"/>
      <c r="K569" s="1"/>
      <c r="L569" s="1"/>
      <c r="M569" s="1"/>
    </row>
    <row r="570" spans="6:13" s="3" customFormat="1" x14ac:dyDescent="0.25">
      <c r="F570" s="4"/>
      <c r="K570" s="1"/>
      <c r="L570" s="1"/>
      <c r="M570" s="1"/>
    </row>
    <row r="571" spans="6:13" s="3" customFormat="1" x14ac:dyDescent="0.25">
      <c r="F571" s="4"/>
      <c r="K571" s="1"/>
      <c r="L571" s="1"/>
      <c r="M571" s="1"/>
    </row>
    <row r="572" spans="6:13" s="3" customFormat="1" x14ac:dyDescent="0.25">
      <c r="F572" s="4"/>
      <c r="K572" s="1"/>
      <c r="L572" s="1"/>
      <c r="M572" s="1"/>
    </row>
    <row r="573" spans="6:13" s="3" customFormat="1" x14ac:dyDescent="0.25">
      <c r="F573" s="4"/>
      <c r="K573" s="1"/>
      <c r="L573" s="1"/>
      <c r="M573" s="1"/>
    </row>
    <row r="574" spans="6:13" s="3" customFormat="1" x14ac:dyDescent="0.25">
      <c r="F574" s="4"/>
      <c r="K574" s="1"/>
      <c r="L574" s="1"/>
      <c r="M574" s="1"/>
    </row>
    <row r="575" spans="6:13" s="3" customFormat="1" x14ac:dyDescent="0.25">
      <c r="F575" s="4"/>
      <c r="K575" s="1"/>
      <c r="L575" s="1"/>
      <c r="M575" s="1"/>
    </row>
    <row r="576" spans="6:13" s="3" customFormat="1" x14ac:dyDescent="0.25">
      <c r="F576" s="4"/>
      <c r="K576" s="1"/>
      <c r="L576" s="1"/>
      <c r="M576" s="1"/>
    </row>
    <row r="577" spans="6:13" s="3" customFormat="1" x14ac:dyDescent="0.25">
      <c r="F577" s="4"/>
      <c r="K577" s="1"/>
      <c r="L577" s="1"/>
      <c r="M577" s="1"/>
    </row>
    <row r="578" spans="6:13" s="3" customFormat="1" x14ac:dyDescent="0.25">
      <c r="F578" s="4"/>
      <c r="K578" s="1"/>
      <c r="L578" s="1"/>
      <c r="M578" s="1"/>
    </row>
    <row r="579" spans="6:13" s="3" customFormat="1" x14ac:dyDescent="0.25">
      <c r="F579" s="4"/>
      <c r="K579" s="1"/>
      <c r="L579" s="1"/>
      <c r="M579" s="1"/>
    </row>
    <row r="580" spans="6:13" s="3" customFormat="1" x14ac:dyDescent="0.25">
      <c r="F580" s="4"/>
      <c r="K580" s="1"/>
      <c r="L580" s="1"/>
      <c r="M580" s="1"/>
    </row>
    <row r="581" spans="6:13" s="3" customFormat="1" x14ac:dyDescent="0.25">
      <c r="F581" s="4"/>
      <c r="K581" s="1"/>
      <c r="L581" s="1"/>
      <c r="M581" s="1"/>
    </row>
    <row r="582" spans="6:13" s="3" customFormat="1" x14ac:dyDescent="0.25">
      <c r="F582" s="4"/>
      <c r="K582" s="1"/>
      <c r="L582" s="1"/>
      <c r="M582" s="1"/>
    </row>
    <row r="583" spans="6:13" s="3" customFormat="1" x14ac:dyDescent="0.25">
      <c r="F583" s="4"/>
      <c r="K583" s="1"/>
      <c r="L583" s="1"/>
      <c r="M583" s="1"/>
    </row>
    <row r="584" spans="6:13" s="3" customFormat="1" x14ac:dyDescent="0.25">
      <c r="F584" s="4"/>
      <c r="K584" s="1"/>
      <c r="L584" s="1"/>
      <c r="M584" s="1"/>
    </row>
    <row r="585" spans="6:13" s="3" customFormat="1" x14ac:dyDescent="0.25">
      <c r="F585" s="4"/>
      <c r="K585" s="1"/>
      <c r="L585" s="1"/>
      <c r="M585" s="1"/>
    </row>
    <row r="586" spans="6:13" s="3" customFormat="1" x14ac:dyDescent="0.25">
      <c r="F586" s="4"/>
      <c r="K586" s="1"/>
      <c r="L586" s="1"/>
      <c r="M586" s="1"/>
    </row>
    <row r="587" spans="6:13" s="3" customFormat="1" x14ac:dyDescent="0.25">
      <c r="F587" s="4"/>
      <c r="K587" s="1"/>
      <c r="L587" s="1"/>
      <c r="M587" s="1"/>
    </row>
    <row r="588" spans="6:13" s="3" customFormat="1" x14ac:dyDescent="0.25">
      <c r="F588" s="4"/>
      <c r="K588" s="1"/>
      <c r="L588" s="1"/>
      <c r="M588" s="1"/>
    </row>
    <row r="589" spans="6:13" s="3" customFormat="1" x14ac:dyDescent="0.25">
      <c r="F589" s="4"/>
      <c r="K589" s="1"/>
      <c r="L589" s="1"/>
      <c r="M589" s="1"/>
    </row>
    <row r="590" spans="6:13" s="3" customFormat="1" x14ac:dyDescent="0.25">
      <c r="F590" s="4"/>
      <c r="K590" s="1"/>
      <c r="L590" s="1"/>
      <c r="M590" s="1"/>
    </row>
    <row r="591" spans="6:13" s="3" customFormat="1" x14ac:dyDescent="0.25">
      <c r="F591" s="4"/>
      <c r="K591" s="1"/>
      <c r="L591" s="1"/>
      <c r="M591" s="1"/>
    </row>
    <row r="592" spans="6:13" s="3" customFormat="1" x14ac:dyDescent="0.25">
      <c r="F592" s="4"/>
      <c r="K592" s="1"/>
      <c r="L592" s="1"/>
      <c r="M592" s="1"/>
    </row>
    <row r="593" spans="6:13" s="3" customFormat="1" x14ac:dyDescent="0.25">
      <c r="F593" s="4"/>
      <c r="K593" s="1"/>
      <c r="L593" s="1"/>
      <c r="M593" s="1"/>
    </row>
    <row r="594" spans="6:13" s="3" customFormat="1" x14ac:dyDescent="0.25">
      <c r="F594" s="4"/>
      <c r="K594" s="1"/>
      <c r="L594" s="1"/>
      <c r="M594" s="1"/>
    </row>
    <row r="595" spans="6:13" s="3" customFormat="1" x14ac:dyDescent="0.25">
      <c r="F595" s="4"/>
      <c r="K595" s="1"/>
      <c r="L595" s="1"/>
      <c r="M595" s="1"/>
    </row>
    <row r="596" spans="6:13" s="3" customFormat="1" x14ac:dyDescent="0.25">
      <c r="F596" s="4"/>
      <c r="K596" s="1"/>
      <c r="L596" s="1"/>
      <c r="M596" s="1"/>
    </row>
    <row r="597" spans="6:13" s="3" customFormat="1" x14ac:dyDescent="0.25">
      <c r="F597" s="4"/>
      <c r="K597" s="1"/>
      <c r="L597" s="1"/>
      <c r="M597" s="1"/>
    </row>
    <row r="598" spans="6:13" s="3" customFormat="1" x14ac:dyDescent="0.25">
      <c r="F598" s="4"/>
      <c r="K598" s="1"/>
      <c r="L598" s="1"/>
      <c r="M598" s="1"/>
    </row>
    <row r="599" spans="6:13" s="3" customFormat="1" x14ac:dyDescent="0.25">
      <c r="F599" s="4"/>
      <c r="K599" s="1"/>
      <c r="L599" s="1"/>
      <c r="M599" s="1"/>
    </row>
    <row r="600" spans="6:13" s="3" customFormat="1" x14ac:dyDescent="0.25">
      <c r="F600" s="4"/>
      <c r="K600" s="1"/>
      <c r="L600" s="1"/>
      <c r="M600" s="1"/>
    </row>
    <row r="601" spans="6:13" s="3" customFormat="1" x14ac:dyDescent="0.25">
      <c r="F601" s="4"/>
      <c r="K601" s="1"/>
      <c r="L601" s="1"/>
      <c r="M601" s="1"/>
    </row>
    <row r="602" spans="6:13" s="3" customFormat="1" x14ac:dyDescent="0.25">
      <c r="F602" s="4"/>
      <c r="K602" s="1"/>
      <c r="L602" s="1"/>
      <c r="M602" s="1"/>
    </row>
    <row r="603" spans="6:13" s="3" customFormat="1" x14ac:dyDescent="0.25">
      <c r="F603" s="4"/>
      <c r="K603" s="1"/>
      <c r="L603" s="1"/>
      <c r="M603" s="1"/>
    </row>
    <row r="604" spans="6:13" s="3" customFormat="1" x14ac:dyDescent="0.25">
      <c r="F604" s="4"/>
      <c r="K604" s="1"/>
      <c r="L604" s="1"/>
      <c r="M604" s="1"/>
    </row>
    <row r="605" spans="6:13" s="3" customFormat="1" x14ac:dyDescent="0.25">
      <c r="F605" s="4"/>
      <c r="K605" s="1"/>
      <c r="L605" s="1"/>
      <c r="M605" s="1"/>
    </row>
    <row r="606" spans="6:13" s="3" customFormat="1" x14ac:dyDescent="0.25">
      <c r="F606" s="4"/>
      <c r="K606" s="1"/>
      <c r="L606" s="1"/>
      <c r="M606" s="1"/>
    </row>
    <row r="607" spans="6:13" s="3" customFormat="1" x14ac:dyDescent="0.25">
      <c r="F607" s="4"/>
      <c r="K607" s="1"/>
      <c r="L607" s="1"/>
      <c r="M607" s="1"/>
    </row>
    <row r="608" spans="6:13" s="3" customFormat="1" x14ac:dyDescent="0.25">
      <c r="F608" s="4"/>
      <c r="K608" s="1"/>
      <c r="L608" s="1"/>
      <c r="M608" s="1"/>
    </row>
    <row r="609" spans="6:13" s="3" customFormat="1" x14ac:dyDescent="0.25">
      <c r="F609" s="4"/>
      <c r="K609" s="1"/>
      <c r="L609" s="1"/>
      <c r="M609" s="1"/>
    </row>
    <row r="610" spans="6:13" s="3" customFormat="1" x14ac:dyDescent="0.25">
      <c r="F610" s="4"/>
      <c r="K610" s="1"/>
      <c r="L610" s="1"/>
      <c r="M610" s="1"/>
    </row>
    <row r="611" spans="6:13" s="3" customFormat="1" x14ac:dyDescent="0.25">
      <c r="F611" s="4"/>
      <c r="K611" s="1"/>
      <c r="L611" s="1"/>
      <c r="M611" s="1"/>
    </row>
    <row r="612" spans="6:13" s="3" customFormat="1" x14ac:dyDescent="0.25">
      <c r="F612" s="4"/>
      <c r="K612" s="1"/>
      <c r="L612" s="1"/>
      <c r="M612" s="1"/>
    </row>
    <row r="613" spans="6:13" s="3" customFormat="1" x14ac:dyDescent="0.25">
      <c r="F613" s="4"/>
      <c r="K613" s="1"/>
      <c r="L613" s="1"/>
      <c r="M613" s="1"/>
    </row>
    <row r="614" spans="6:13" s="3" customFormat="1" x14ac:dyDescent="0.25">
      <c r="F614" s="4"/>
      <c r="K614" s="1"/>
      <c r="L614" s="1"/>
      <c r="M614" s="1"/>
    </row>
    <row r="615" spans="6:13" s="3" customFormat="1" x14ac:dyDescent="0.25">
      <c r="F615" s="4"/>
      <c r="K615" s="1"/>
      <c r="L615" s="1"/>
      <c r="M615" s="1"/>
    </row>
    <row r="616" spans="6:13" s="3" customFormat="1" x14ac:dyDescent="0.25">
      <c r="F616" s="4"/>
      <c r="K616" s="1"/>
      <c r="L616" s="1"/>
      <c r="M616" s="1"/>
    </row>
    <row r="617" spans="6:13" s="3" customFormat="1" x14ac:dyDescent="0.25">
      <c r="F617" s="4"/>
      <c r="K617" s="1"/>
      <c r="L617" s="1"/>
      <c r="M617" s="1"/>
    </row>
    <row r="618" spans="6:13" s="3" customFormat="1" x14ac:dyDescent="0.25">
      <c r="F618" s="4"/>
      <c r="K618" s="1"/>
      <c r="L618" s="1"/>
      <c r="M618" s="1"/>
    </row>
    <row r="619" spans="6:13" s="3" customFormat="1" x14ac:dyDescent="0.25">
      <c r="F619" s="4"/>
      <c r="K619" s="1"/>
      <c r="L619" s="1"/>
      <c r="M619" s="1"/>
    </row>
    <row r="620" spans="6:13" s="3" customFormat="1" x14ac:dyDescent="0.25">
      <c r="F620" s="4"/>
      <c r="K620" s="1"/>
      <c r="L620" s="1"/>
      <c r="M620" s="1"/>
    </row>
    <row r="621" spans="6:13" s="3" customFormat="1" x14ac:dyDescent="0.25">
      <c r="F621" s="4"/>
      <c r="K621" s="1"/>
      <c r="L621" s="1"/>
      <c r="M621" s="1"/>
    </row>
    <row r="622" spans="6:13" s="3" customFormat="1" x14ac:dyDescent="0.25">
      <c r="F622" s="4"/>
      <c r="K622" s="1"/>
      <c r="L622" s="1"/>
      <c r="M622" s="1"/>
    </row>
    <row r="623" spans="6:13" s="3" customFormat="1" x14ac:dyDescent="0.25">
      <c r="F623" s="4"/>
      <c r="K623" s="1"/>
      <c r="L623" s="1"/>
      <c r="M623" s="1"/>
    </row>
    <row r="624" spans="6:13" s="3" customFormat="1" x14ac:dyDescent="0.25">
      <c r="F624" s="4"/>
      <c r="K624" s="1"/>
      <c r="L624" s="1"/>
      <c r="M624" s="1"/>
    </row>
    <row r="625" spans="6:13" s="3" customFormat="1" x14ac:dyDescent="0.25">
      <c r="F625" s="4"/>
      <c r="K625" s="1"/>
      <c r="L625" s="1"/>
      <c r="M625" s="1"/>
    </row>
    <row r="626" spans="6:13" s="3" customFormat="1" x14ac:dyDescent="0.25">
      <c r="F626" s="4"/>
      <c r="K626" s="1"/>
      <c r="L626" s="1"/>
      <c r="M626" s="1"/>
    </row>
    <row r="627" spans="6:13" s="3" customFormat="1" x14ac:dyDescent="0.25">
      <c r="F627" s="4"/>
      <c r="K627" s="1"/>
      <c r="L627" s="1"/>
      <c r="M627" s="1"/>
    </row>
    <row r="628" spans="6:13" s="3" customFormat="1" x14ac:dyDescent="0.25">
      <c r="F628" s="4"/>
      <c r="K628" s="1"/>
      <c r="L628" s="1"/>
      <c r="M628" s="1"/>
    </row>
    <row r="629" spans="6:13" s="3" customFormat="1" x14ac:dyDescent="0.25">
      <c r="F629" s="4"/>
      <c r="K629" s="1"/>
      <c r="L629" s="1"/>
      <c r="M629" s="1"/>
    </row>
    <row r="630" spans="6:13" s="3" customFormat="1" x14ac:dyDescent="0.25">
      <c r="F630" s="4"/>
      <c r="K630" s="1"/>
      <c r="L630" s="1"/>
      <c r="M630" s="1"/>
    </row>
    <row r="631" spans="6:13" s="3" customFormat="1" x14ac:dyDescent="0.25">
      <c r="F631" s="4"/>
      <c r="K631" s="1"/>
      <c r="L631" s="1"/>
      <c r="M631" s="1"/>
    </row>
    <row r="632" spans="6:13" s="3" customFormat="1" x14ac:dyDescent="0.25">
      <c r="F632" s="4"/>
      <c r="K632" s="1"/>
      <c r="L632" s="1"/>
      <c r="M632" s="1"/>
    </row>
    <row r="633" spans="6:13" s="3" customFormat="1" x14ac:dyDescent="0.25">
      <c r="F633" s="4"/>
      <c r="K633" s="1"/>
      <c r="L633" s="1"/>
      <c r="M633" s="1"/>
    </row>
    <row r="634" spans="6:13" s="3" customFormat="1" x14ac:dyDescent="0.25">
      <c r="F634" s="4"/>
      <c r="K634" s="1"/>
      <c r="L634" s="1"/>
      <c r="M634" s="1"/>
    </row>
    <row r="635" spans="6:13" s="3" customFormat="1" x14ac:dyDescent="0.25">
      <c r="F635" s="4"/>
      <c r="K635" s="1"/>
      <c r="L635" s="1"/>
      <c r="M635" s="1"/>
    </row>
    <row r="636" spans="6:13" s="3" customFormat="1" x14ac:dyDescent="0.25">
      <c r="F636" s="4"/>
      <c r="K636" s="1"/>
      <c r="L636" s="1"/>
      <c r="M636" s="1"/>
    </row>
    <row r="637" spans="6:13" s="3" customFormat="1" x14ac:dyDescent="0.25">
      <c r="F637" s="4"/>
      <c r="K637" s="1"/>
      <c r="L637" s="1"/>
      <c r="M637" s="1"/>
    </row>
    <row r="638" spans="6:13" s="3" customFormat="1" x14ac:dyDescent="0.25">
      <c r="F638" s="4"/>
      <c r="K638" s="1"/>
      <c r="L638" s="1"/>
      <c r="M638" s="1"/>
    </row>
    <row r="639" spans="6:13" s="3" customFormat="1" x14ac:dyDescent="0.25">
      <c r="F639" s="4"/>
      <c r="K639" s="1"/>
      <c r="L639" s="1"/>
      <c r="M639" s="1"/>
    </row>
    <row r="640" spans="6:13" s="3" customFormat="1" x14ac:dyDescent="0.25">
      <c r="F640" s="4"/>
      <c r="K640" s="1"/>
      <c r="L640" s="1"/>
      <c r="M640" s="1"/>
    </row>
    <row r="641" spans="6:13" s="3" customFormat="1" x14ac:dyDescent="0.25">
      <c r="F641" s="4"/>
      <c r="K641" s="1"/>
      <c r="L641" s="1"/>
      <c r="M641" s="1"/>
    </row>
    <row r="642" spans="6:13" s="3" customFormat="1" x14ac:dyDescent="0.25">
      <c r="F642" s="4"/>
      <c r="K642" s="1"/>
      <c r="L642" s="1"/>
      <c r="M642" s="1"/>
    </row>
    <row r="643" spans="6:13" s="3" customFormat="1" x14ac:dyDescent="0.25">
      <c r="F643" s="4"/>
      <c r="K643" s="1"/>
      <c r="L643" s="1"/>
      <c r="M643" s="1"/>
    </row>
    <row r="644" spans="6:13" s="3" customFormat="1" x14ac:dyDescent="0.25">
      <c r="F644" s="4"/>
      <c r="K644" s="1"/>
      <c r="L644" s="1"/>
      <c r="M644" s="1"/>
    </row>
    <row r="645" spans="6:13" s="3" customFormat="1" x14ac:dyDescent="0.25">
      <c r="F645" s="4"/>
      <c r="K645" s="1"/>
      <c r="L645" s="1"/>
      <c r="M645" s="1"/>
    </row>
    <row r="646" spans="6:13" s="3" customFormat="1" x14ac:dyDescent="0.25">
      <c r="F646" s="4"/>
      <c r="K646" s="1"/>
      <c r="L646" s="1"/>
      <c r="M646" s="1"/>
    </row>
    <row r="647" spans="6:13" s="3" customFormat="1" x14ac:dyDescent="0.25">
      <c r="F647" s="4"/>
      <c r="K647" s="1"/>
      <c r="L647" s="1"/>
      <c r="M647" s="1"/>
    </row>
    <row r="648" spans="6:13" s="3" customFormat="1" x14ac:dyDescent="0.25">
      <c r="F648" s="4"/>
      <c r="K648" s="1"/>
      <c r="L648" s="1"/>
      <c r="M648" s="1"/>
    </row>
    <row r="649" spans="6:13" s="3" customFormat="1" x14ac:dyDescent="0.25">
      <c r="F649" s="4"/>
      <c r="K649" s="1"/>
      <c r="L649" s="1"/>
      <c r="M649" s="1"/>
    </row>
    <row r="650" spans="6:13" s="3" customFormat="1" x14ac:dyDescent="0.25">
      <c r="F650" s="4"/>
      <c r="K650" s="1"/>
      <c r="L650" s="1"/>
      <c r="M650" s="1"/>
    </row>
    <row r="651" spans="6:13" s="3" customFormat="1" x14ac:dyDescent="0.25">
      <c r="F651" s="4"/>
      <c r="K651" s="1"/>
      <c r="L651" s="1"/>
      <c r="M651" s="1"/>
    </row>
    <row r="652" spans="6:13" s="3" customFormat="1" x14ac:dyDescent="0.25">
      <c r="F652" s="4"/>
      <c r="K652" s="1"/>
      <c r="L652" s="1"/>
      <c r="M652" s="1"/>
    </row>
    <row r="653" spans="6:13" s="3" customFormat="1" x14ac:dyDescent="0.25">
      <c r="F653" s="4"/>
      <c r="K653" s="1"/>
      <c r="L653" s="1"/>
      <c r="M653" s="1"/>
    </row>
    <row r="654" spans="6:13" s="3" customFormat="1" x14ac:dyDescent="0.25">
      <c r="F654" s="4"/>
      <c r="K654" s="1"/>
      <c r="L654" s="1"/>
      <c r="M654" s="1"/>
    </row>
    <row r="655" spans="6:13" s="3" customFormat="1" x14ac:dyDescent="0.25">
      <c r="F655" s="4"/>
      <c r="K655" s="1"/>
      <c r="L655" s="1"/>
      <c r="M655" s="1"/>
    </row>
    <row r="656" spans="6:13" s="3" customFormat="1" x14ac:dyDescent="0.25">
      <c r="F656" s="4"/>
      <c r="K656" s="1"/>
      <c r="L656" s="1"/>
      <c r="M656" s="1"/>
    </row>
    <row r="657" spans="6:13" s="3" customFormat="1" x14ac:dyDescent="0.25">
      <c r="F657" s="4"/>
      <c r="K657" s="1"/>
      <c r="L657" s="1"/>
      <c r="M657" s="1"/>
    </row>
    <row r="658" spans="6:13" s="3" customFormat="1" x14ac:dyDescent="0.25">
      <c r="F658" s="4"/>
      <c r="K658" s="1"/>
      <c r="L658" s="1"/>
      <c r="M658" s="1"/>
    </row>
    <row r="659" spans="6:13" s="3" customFormat="1" x14ac:dyDescent="0.25">
      <c r="F659" s="4"/>
      <c r="K659" s="1"/>
      <c r="L659" s="1"/>
      <c r="M659" s="1"/>
    </row>
    <row r="660" spans="6:13" s="3" customFormat="1" x14ac:dyDescent="0.25">
      <c r="F660" s="4"/>
      <c r="K660" s="1"/>
      <c r="L660" s="1"/>
      <c r="M660" s="1"/>
    </row>
    <row r="661" spans="6:13" s="3" customFormat="1" x14ac:dyDescent="0.25">
      <c r="F661" s="4"/>
      <c r="K661" s="1"/>
      <c r="L661" s="1"/>
      <c r="M661" s="1"/>
    </row>
    <row r="662" spans="6:13" s="3" customFormat="1" x14ac:dyDescent="0.25">
      <c r="F662" s="4"/>
      <c r="K662" s="1"/>
      <c r="L662" s="1"/>
      <c r="M662" s="1"/>
    </row>
    <row r="663" spans="6:13" s="3" customFormat="1" x14ac:dyDescent="0.25">
      <c r="F663" s="4"/>
      <c r="K663" s="1"/>
      <c r="L663" s="1"/>
      <c r="M663" s="1"/>
    </row>
    <row r="664" spans="6:13" s="3" customFormat="1" x14ac:dyDescent="0.25">
      <c r="F664" s="4"/>
      <c r="K664" s="1"/>
      <c r="L664" s="1"/>
      <c r="M664" s="1"/>
    </row>
    <row r="665" spans="6:13" s="3" customFormat="1" x14ac:dyDescent="0.25">
      <c r="F665" s="4"/>
      <c r="K665" s="1"/>
      <c r="L665" s="1"/>
      <c r="M665" s="1"/>
    </row>
    <row r="666" spans="6:13" s="3" customFormat="1" x14ac:dyDescent="0.25">
      <c r="F666" s="4"/>
      <c r="K666" s="1"/>
      <c r="L666" s="1"/>
      <c r="M666" s="1"/>
    </row>
    <row r="667" spans="6:13" s="3" customFormat="1" x14ac:dyDescent="0.25">
      <c r="F667" s="4"/>
      <c r="K667" s="1"/>
      <c r="L667" s="1"/>
      <c r="M667" s="1"/>
    </row>
    <row r="668" spans="6:13" s="3" customFormat="1" x14ac:dyDescent="0.25">
      <c r="F668" s="4"/>
      <c r="K668" s="1"/>
      <c r="L668" s="1"/>
      <c r="M668" s="1"/>
    </row>
    <row r="669" spans="6:13" s="3" customFormat="1" x14ac:dyDescent="0.25">
      <c r="F669" s="4"/>
      <c r="K669" s="1"/>
      <c r="L669" s="1"/>
      <c r="M669" s="1"/>
    </row>
    <row r="670" spans="6:13" s="3" customFormat="1" x14ac:dyDescent="0.25">
      <c r="F670" s="4"/>
      <c r="K670" s="1"/>
      <c r="L670" s="1"/>
      <c r="M670" s="1"/>
    </row>
    <row r="671" spans="6:13" s="3" customFormat="1" x14ac:dyDescent="0.25">
      <c r="F671" s="4"/>
      <c r="K671" s="1"/>
      <c r="L671" s="1"/>
      <c r="M671" s="1"/>
    </row>
    <row r="672" spans="6:13" s="3" customFormat="1" x14ac:dyDescent="0.25">
      <c r="F672" s="4"/>
      <c r="K672" s="1"/>
      <c r="L672" s="1"/>
      <c r="M672" s="1"/>
    </row>
    <row r="673" spans="6:13" s="3" customFormat="1" x14ac:dyDescent="0.25">
      <c r="F673" s="4"/>
      <c r="K673" s="1"/>
      <c r="L673" s="1"/>
      <c r="M673" s="1"/>
    </row>
    <row r="674" spans="6:13" s="3" customFormat="1" x14ac:dyDescent="0.25">
      <c r="F674" s="4"/>
      <c r="K674" s="1"/>
      <c r="L674" s="1"/>
      <c r="M674" s="1"/>
    </row>
    <row r="675" spans="6:13" s="3" customFormat="1" x14ac:dyDescent="0.25">
      <c r="F675" s="4"/>
      <c r="K675" s="1"/>
      <c r="L675" s="1"/>
      <c r="M675" s="1"/>
    </row>
    <row r="676" spans="6:13" s="3" customFormat="1" x14ac:dyDescent="0.25">
      <c r="F676" s="4"/>
      <c r="K676" s="1"/>
      <c r="L676" s="1"/>
      <c r="M676" s="1"/>
    </row>
    <row r="677" spans="6:13" s="3" customFormat="1" x14ac:dyDescent="0.25">
      <c r="F677" s="4"/>
      <c r="K677" s="1"/>
      <c r="L677" s="1"/>
      <c r="M677" s="1"/>
    </row>
    <row r="678" spans="6:13" s="3" customFormat="1" x14ac:dyDescent="0.25">
      <c r="F678" s="4"/>
      <c r="K678" s="1"/>
      <c r="L678" s="1"/>
      <c r="M678" s="1"/>
    </row>
    <row r="679" spans="6:13" s="3" customFormat="1" x14ac:dyDescent="0.25">
      <c r="F679" s="4"/>
      <c r="K679" s="1"/>
      <c r="L679" s="1"/>
      <c r="M679" s="1"/>
    </row>
    <row r="680" spans="6:13" s="3" customFormat="1" x14ac:dyDescent="0.25">
      <c r="F680" s="4"/>
      <c r="K680" s="1"/>
      <c r="L680" s="1"/>
      <c r="M680" s="1"/>
    </row>
    <row r="681" spans="6:13" s="3" customFormat="1" x14ac:dyDescent="0.25">
      <c r="F681" s="4"/>
      <c r="K681" s="1"/>
      <c r="L681" s="1"/>
      <c r="M681" s="1"/>
    </row>
    <row r="682" spans="6:13" s="3" customFormat="1" x14ac:dyDescent="0.25">
      <c r="F682" s="4"/>
      <c r="K682" s="1"/>
      <c r="L682" s="1"/>
      <c r="M682" s="1"/>
    </row>
    <row r="683" spans="6:13" s="3" customFormat="1" x14ac:dyDescent="0.25">
      <c r="F683" s="4"/>
      <c r="K683" s="1"/>
      <c r="L683" s="1"/>
      <c r="M683" s="1"/>
    </row>
    <row r="684" spans="6:13" s="3" customFormat="1" x14ac:dyDescent="0.25">
      <c r="F684" s="4"/>
      <c r="K684" s="1"/>
      <c r="L684" s="1"/>
      <c r="M684" s="1"/>
    </row>
    <row r="685" spans="6:13" s="3" customFormat="1" x14ac:dyDescent="0.25">
      <c r="F685" s="4"/>
      <c r="K685" s="1"/>
      <c r="L685" s="1"/>
      <c r="M685" s="1"/>
    </row>
    <row r="686" spans="6:13" s="3" customFormat="1" x14ac:dyDescent="0.25">
      <c r="F686" s="4"/>
      <c r="K686" s="1"/>
      <c r="L686" s="1"/>
      <c r="M686" s="1"/>
    </row>
    <row r="687" spans="6:13" s="3" customFormat="1" x14ac:dyDescent="0.25">
      <c r="F687" s="4"/>
      <c r="K687" s="1"/>
      <c r="L687" s="1"/>
      <c r="M687" s="1"/>
    </row>
    <row r="688" spans="6:13" s="3" customFormat="1" x14ac:dyDescent="0.25">
      <c r="F688" s="4"/>
      <c r="K688" s="1"/>
      <c r="L688" s="1"/>
      <c r="M688" s="1"/>
    </row>
    <row r="689" spans="6:13" s="3" customFormat="1" x14ac:dyDescent="0.25">
      <c r="F689" s="4"/>
      <c r="K689" s="1"/>
      <c r="L689" s="1"/>
      <c r="M689" s="1"/>
    </row>
    <row r="690" spans="6:13" s="3" customFormat="1" x14ac:dyDescent="0.25">
      <c r="F690" s="4"/>
      <c r="K690" s="1"/>
      <c r="L690" s="1"/>
      <c r="M690" s="1"/>
    </row>
    <row r="691" spans="6:13" s="3" customFormat="1" x14ac:dyDescent="0.25">
      <c r="F691" s="4"/>
      <c r="K691" s="1"/>
      <c r="L691" s="1"/>
      <c r="M691" s="1"/>
    </row>
    <row r="692" spans="6:13" s="3" customFormat="1" x14ac:dyDescent="0.25">
      <c r="F692" s="4"/>
      <c r="K692" s="1"/>
      <c r="L692" s="1"/>
      <c r="M692" s="1"/>
    </row>
    <row r="693" spans="6:13" s="3" customFormat="1" x14ac:dyDescent="0.25">
      <c r="F693" s="4"/>
      <c r="K693" s="1"/>
      <c r="L693" s="1"/>
      <c r="M693" s="1"/>
    </row>
    <row r="694" spans="6:13" s="3" customFormat="1" x14ac:dyDescent="0.25">
      <c r="F694" s="4"/>
      <c r="K694" s="1"/>
      <c r="L694" s="1"/>
      <c r="M694" s="1"/>
    </row>
    <row r="695" spans="6:13" s="3" customFormat="1" x14ac:dyDescent="0.25">
      <c r="F695" s="4"/>
      <c r="K695" s="1"/>
      <c r="L695" s="1"/>
      <c r="M695" s="1"/>
    </row>
    <row r="696" spans="6:13" s="3" customFormat="1" x14ac:dyDescent="0.25">
      <c r="F696" s="4"/>
      <c r="K696" s="1"/>
      <c r="L696" s="1"/>
      <c r="M696" s="1"/>
    </row>
    <row r="697" spans="6:13" s="3" customFormat="1" x14ac:dyDescent="0.25">
      <c r="F697" s="4"/>
      <c r="K697" s="1"/>
      <c r="L697" s="1"/>
      <c r="M697" s="1"/>
    </row>
    <row r="698" spans="6:13" s="3" customFormat="1" x14ac:dyDescent="0.25">
      <c r="F698" s="4"/>
      <c r="K698" s="1"/>
      <c r="L698" s="1"/>
      <c r="M698" s="1"/>
    </row>
    <row r="699" spans="6:13" s="3" customFormat="1" x14ac:dyDescent="0.25">
      <c r="F699" s="4"/>
      <c r="K699" s="1"/>
      <c r="L699" s="1"/>
      <c r="M699" s="1"/>
    </row>
    <row r="700" spans="6:13" s="3" customFormat="1" x14ac:dyDescent="0.25">
      <c r="F700" s="4"/>
      <c r="K700" s="1"/>
      <c r="L700" s="1"/>
      <c r="M700" s="1"/>
    </row>
    <row r="701" spans="6:13" s="3" customFormat="1" x14ac:dyDescent="0.25">
      <c r="F701" s="4"/>
      <c r="K701" s="1"/>
      <c r="L701" s="1"/>
      <c r="M701" s="1"/>
    </row>
    <row r="702" spans="6:13" s="3" customFormat="1" x14ac:dyDescent="0.25">
      <c r="F702" s="4"/>
      <c r="K702" s="1"/>
      <c r="L702" s="1"/>
      <c r="M702" s="1"/>
    </row>
    <row r="703" spans="6:13" s="3" customFormat="1" x14ac:dyDescent="0.25">
      <c r="F703" s="4"/>
      <c r="K703" s="1"/>
      <c r="L703" s="1"/>
      <c r="M703" s="1"/>
    </row>
    <row r="704" spans="6:13" s="3" customFormat="1" x14ac:dyDescent="0.25">
      <c r="F704" s="4"/>
      <c r="K704" s="1"/>
      <c r="L704" s="1"/>
      <c r="M704" s="1"/>
    </row>
    <row r="705" spans="6:13" s="3" customFormat="1" x14ac:dyDescent="0.25">
      <c r="F705" s="4"/>
      <c r="K705" s="1"/>
      <c r="L705" s="1"/>
      <c r="M705" s="1"/>
    </row>
    <row r="706" spans="6:13" s="3" customFormat="1" x14ac:dyDescent="0.25">
      <c r="F706" s="4"/>
      <c r="K706" s="1"/>
      <c r="L706" s="1"/>
      <c r="M706" s="1"/>
    </row>
    <row r="707" spans="6:13" s="3" customFormat="1" x14ac:dyDescent="0.25">
      <c r="F707" s="4"/>
      <c r="K707" s="1"/>
      <c r="L707" s="1"/>
      <c r="M707" s="1"/>
    </row>
    <row r="708" spans="6:13" s="3" customFormat="1" x14ac:dyDescent="0.25">
      <c r="F708" s="4"/>
      <c r="K708" s="1"/>
      <c r="L708" s="1"/>
      <c r="M708" s="1"/>
    </row>
    <row r="709" spans="6:13" s="3" customFormat="1" x14ac:dyDescent="0.25">
      <c r="F709" s="4"/>
      <c r="K709" s="1"/>
      <c r="L709" s="1"/>
      <c r="M709" s="1"/>
    </row>
    <row r="710" spans="6:13" s="3" customFormat="1" x14ac:dyDescent="0.25">
      <c r="F710" s="4"/>
      <c r="K710" s="1"/>
      <c r="L710" s="1"/>
      <c r="M710" s="1"/>
    </row>
    <row r="711" spans="6:13" s="3" customFormat="1" x14ac:dyDescent="0.25">
      <c r="F711" s="4"/>
      <c r="K711" s="1"/>
      <c r="L711" s="1"/>
      <c r="M711" s="1"/>
    </row>
    <row r="712" spans="6:13" s="3" customFormat="1" x14ac:dyDescent="0.25">
      <c r="F712" s="4"/>
      <c r="K712" s="1"/>
      <c r="L712" s="1"/>
      <c r="M712" s="1"/>
    </row>
    <row r="713" spans="6:13" s="3" customFormat="1" x14ac:dyDescent="0.25">
      <c r="F713" s="4"/>
      <c r="K713" s="1"/>
      <c r="L713" s="1"/>
      <c r="M713" s="1"/>
    </row>
    <row r="714" spans="6:13" s="3" customFormat="1" x14ac:dyDescent="0.25">
      <c r="F714" s="4"/>
      <c r="K714" s="1"/>
      <c r="L714" s="1"/>
      <c r="M714" s="1"/>
    </row>
    <row r="715" spans="6:13" s="3" customFormat="1" x14ac:dyDescent="0.25">
      <c r="F715" s="4"/>
      <c r="K715" s="1"/>
      <c r="L715" s="1"/>
      <c r="M715" s="1"/>
    </row>
    <row r="716" spans="6:13" s="3" customFormat="1" x14ac:dyDescent="0.25">
      <c r="F716" s="4"/>
      <c r="K716" s="1"/>
      <c r="L716" s="1"/>
      <c r="M716" s="1"/>
    </row>
    <row r="717" spans="6:13" s="3" customFormat="1" x14ac:dyDescent="0.25">
      <c r="F717" s="4"/>
      <c r="K717" s="1"/>
      <c r="L717" s="1"/>
      <c r="M717" s="1"/>
    </row>
    <row r="718" spans="6:13" s="3" customFormat="1" x14ac:dyDescent="0.25">
      <c r="F718" s="4"/>
      <c r="K718" s="1"/>
      <c r="L718" s="1"/>
      <c r="M718" s="1"/>
    </row>
    <row r="719" spans="6:13" s="3" customFormat="1" x14ac:dyDescent="0.25">
      <c r="F719" s="4"/>
      <c r="K719" s="1"/>
      <c r="L719" s="1"/>
      <c r="M719" s="1"/>
    </row>
    <row r="720" spans="6:13" s="3" customFormat="1" x14ac:dyDescent="0.25">
      <c r="F720" s="4"/>
      <c r="K720" s="1"/>
      <c r="L720" s="1"/>
      <c r="M720" s="1"/>
    </row>
    <row r="721" spans="6:13" s="3" customFormat="1" x14ac:dyDescent="0.25">
      <c r="F721" s="4"/>
      <c r="K721" s="1"/>
      <c r="L721" s="1"/>
      <c r="M721" s="1"/>
    </row>
    <row r="722" spans="6:13" s="3" customFormat="1" x14ac:dyDescent="0.25">
      <c r="F722" s="4"/>
      <c r="K722" s="1"/>
      <c r="L722" s="1"/>
      <c r="M722" s="1"/>
    </row>
    <row r="723" spans="6:13" s="3" customFormat="1" x14ac:dyDescent="0.25">
      <c r="F723" s="4"/>
      <c r="K723" s="1"/>
      <c r="L723" s="1"/>
      <c r="M723" s="1"/>
    </row>
    <row r="724" spans="6:13" s="3" customFormat="1" x14ac:dyDescent="0.25">
      <c r="F724" s="4"/>
      <c r="K724" s="1"/>
      <c r="L724" s="1"/>
      <c r="M724" s="1"/>
    </row>
    <row r="725" spans="6:13" s="3" customFormat="1" x14ac:dyDescent="0.25">
      <c r="F725" s="4"/>
      <c r="K725" s="1"/>
      <c r="L725" s="1"/>
      <c r="M725" s="1"/>
    </row>
    <row r="726" spans="6:13" s="3" customFormat="1" x14ac:dyDescent="0.25">
      <c r="F726" s="4"/>
      <c r="K726" s="1"/>
      <c r="L726" s="1"/>
      <c r="M726" s="1"/>
    </row>
    <row r="727" spans="6:13" s="3" customFormat="1" x14ac:dyDescent="0.25">
      <c r="F727" s="4"/>
      <c r="K727" s="1"/>
      <c r="L727" s="1"/>
      <c r="M727" s="1"/>
    </row>
    <row r="728" spans="6:13" s="3" customFormat="1" x14ac:dyDescent="0.25">
      <c r="F728" s="4"/>
      <c r="K728" s="1"/>
      <c r="L728" s="1"/>
      <c r="M728" s="1"/>
    </row>
    <row r="729" spans="6:13" s="3" customFormat="1" x14ac:dyDescent="0.25">
      <c r="F729" s="4"/>
      <c r="K729" s="1"/>
      <c r="L729" s="1"/>
      <c r="M729" s="1"/>
    </row>
    <row r="730" spans="6:13" s="3" customFormat="1" x14ac:dyDescent="0.25">
      <c r="F730" s="4"/>
      <c r="K730" s="1"/>
      <c r="L730" s="1"/>
      <c r="M730" s="1"/>
    </row>
    <row r="731" spans="6:13" s="3" customFormat="1" x14ac:dyDescent="0.25">
      <c r="F731" s="4"/>
      <c r="K731" s="1"/>
      <c r="L731" s="1"/>
      <c r="M731" s="1"/>
    </row>
    <row r="732" spans="6:13" s="3" customFormat="1" x14ac:dyDescent="0.25">
      <c r="F732" s="4"/>
      <c r="K732" s="1"/>
      <c r="L732" s="1"/>
      <c r="M732" s="1"/>
    </row>
    <row r="733" spans="6:13" s="3" customFormat="1" x14ac:dyDescent="0.25">
      <c r="F733" s="4"/>
      <c r="K733" s="1"/>
      <c r="L733" s="1"/>
      <c r="M733" s="1"/>
    </row>
    <row r="734" spans="6:13" s="3" customFormat="1" x14ac:dyDescent="0.25">
      <c r="F734" s="4"/>
      <c r="K734" s="1"/>
      <c r="L734" s="1"/>
      <c r="M734" s="1"/>
    </row>
    <row r="735" spans="6:13" s="3" customFormat="1" x14ac:dyDescent="0.25">
      <c r="F735" s="4"/>
      <c r="K735" s="1"/>
      <c r="L735" s="1"/>
      <c r="M735" s="1"/>
    </row>
    <row r="736" spans="6:13" s="3" customFormat="1" x14ac:dyDescent="0.25">
      <c r="F736" s="4"/>
      <c r="K736" s="1"/>
      <c r="L736" s="1"/>
      <c r="M736" s="1"/>
    </row>
    <row r="737" spans="6:13" s="3" customFormat="1" x14ac:dyDescent="0.25">
      <c r="F737" s="4"/>
      <c r="K737" s="1"/>
      <c r="L737" s="1"/>
      <c r="M737" s="1"/>
    </row>
    <row r="738" spans="6:13" s="3" customFormat="1" x14ac:dyDescent="0.25">
      <c r="F738" s="4"/>
      <c r="K738" s="1"/>
      <c r="L738" s="1"/>
      <c r="M738" s="1"/>
    </row>
    <row r="739" spans="6:13" s="3" customFormat="1" x14ac:dyDescent="0.25">
      <c r="F739" s="4"/>
      <c r="K739" s="1"/>
      <c r="L739" s="1"/>
      <c r="M739" s="1"/>
    </row>
    <row r="740" spans="6:13" s="3" customFormat="1" x14ac:dyDescent="0.25">
      <c r="F740" s="4"/>
      <c r="K740" s="1"/>
      <c r="L740" s="1"/>
      <c r="M740" s="1"/>
    </row>
    <row r="741" spans="6:13" s="3" customFormat="1" x14ac:dyDescent="0.25">
      <c r="F741" s="4"/>
      <c r="K741" s="1"/>
      <c r="L741" s="1"/>
      <c r="M741" s="1"/>
    </row>
    <row r="742" spans="6:13" s="3" customFormat="1" x14ac:dyDescent="0.25">
      <c r="F742" s="4"/>
      <c r="K742" s="1"/>
      <c r="L742" s="1"/>
      <c r="M742" s="1"/>
    </row>
    <row r="743" spans="6:13" s="3" customFormat="1" x14ac:dyDescent="0.25">
      <c r="F743" s="4"/>
      <c r="K743" s="1"/>
      <c r="L743" s="1"/>
      <c r="M743" s="1"/>
    </row>
    <row r="744" spans="6:13" s="3" customFormat="1" x14ac:dyDescent="0.25">
      <c r="F744" s="4"/>
      <c r="K744" s="1"/>
      <c r="L744" s="1"/>
      <c r="M744" s="1"/>
    </row>
    <row r="745" spans="6:13" s="3" customFormat="1" x14ac:dyDescent="0.25">
      <c r="F745" s="4"/>
      <c r="K745" s="1"/>
      <c r="L745" s="1"/>
      <c r="M745" s="1"/>
    </row>
    <row r="746" spans="6:13" s="3" customFormat="1" x14ac:dyDescent="0.25">
      <c r="F746" s="4"/>
      <c r="K746" s="1"/>
      <c r="L746" s="1"/>
      <c r="M746" s="1"/>
    </row>
    <row r="747" spans="6:13" s="3" customFormat="1" x14ac:dyDescent="0.25">
      <c r="F747" s="4"/>
      <c r="K747" s="1"/>
      <c r="L747" s="1"/>
      <c r="M747" s="1"/>
    </row>
    <row r="748" spans="6:13" s="3" customFormat="1" x14ac:dyDescent="0.25">
      <c r="F748" s="4"/>
      <c r="K748" s="1"/>
      <c r="L748" s="1"/>
      <c r="M748" s="1"/>
    </row>
    <row r="749" spans="6:13" s="3" customFormat="1" x14ac:dyDescent="0.25">
      <c r="F749" s="4"/>
      <c r="K749" s="1"/>
      <c r="L749" s="1"/>
      <c r="M749" s="1"/>
    </row>
    <row r="750" spans="6:13" s="3" customFormat="1" x14ac:dyDescent="0.25">
      <c r="F750" s="4"/>
      <c r="K750" s="1"/>
      <c r="L750" s="1"/>
      <c r="M750" s="1"/>
    </row>
    <row r="751" spans="6:13" s="3" customFormat="1" x14ac:dyDescent="0.25">
      <c r="F751" s="4"/>
      <c r="K751" s="1"/>
      <c r="L751" s="1"/>
      <c r="M751" s="1"/>
    </row>
    <row r="752" spans="6:13" s="3" customFormat="1" x14ac:dyDescent="0.25">
      <c r="F752" s="4"/>
      <c r="K752" s="1"/>
      <c r="L752" s="1"/>
      <c r="M752" s="1"/>
    </row>
    <row r="753" spans="6:13" s="3" customFormat="1" x14ac:dyDescent="0.25">
      <c r="F753" s="4"/>
      <c r="K753" s="1"/>
      <c r="L753" s="1"/>
      <c r="M753" s="1"/>
    </row>
    <row r="754" spans="6:13" s="3" customFormat="1" x14ac:dyDescent="0.25">
      <c r="F754" s="4"/>
      <c r="K754" s="1"/>
      <c r="L754" s="1"/>
      <c r="M754" s="1"/>
    </row>
    <row r="755" spans="6:13" s="3" customFormat="1" x14ac:dyDescent="0.25">
      <c r="F755" s="4"/>
      <c r="K755" s="1"/>
      <c r="L755" s="1"/>
      <c r="M755" s="1"/>
    </row>
    <row r="756" spans="6:13" s="3" customFormat="1" x14ac:dyDescent="0.25">
      <c r="F756" s="4"/>
      <c r="K756" s="1"/>
      <c r="L756" s="1"/>
      <c r="M756" s="1"/>
    </row>
    <row r="757" spans="6:13" s="3" customFormat="1" x14ac:dyDescent="0.25">
      <c r="F757" s="4"/>
      <c r="K757" s="1"/>
      <c r="L757" s="1"/>
      <c r="M757" s="1"/>
    </row>
    <row r="758" spans="6:13" s="3" customFormat="1" x14ac:dyDescent="0.25">
      <c r="F758" s="4"/>
      <c r="K758" s="1"/>
      <c r="L758" s="1"/>
      <c r="M758" s="1"/>
    </row>
    <row r="759" spans="6:13" s="3" customFormat="1" x14ac:dyDescent="0.25">
      <c r="F759" s="4"/>
      <c r="K759" s="1"/>
      <c r="L759" s="1"/>
      <c r="M759" s="1"/>
    </row>
    <row r="760" spans="6:13" s="3" customFormat="1" x14ac:dyDescent="0.25">
      <c r="F760" s="4"/>
      <c r="K760" s="1"/>
      <c r="L760" s="1"/>
      <c r="M760" s="1"/>
    </row>
    <row r="761" spans="6:13" s="3" customFormat="1" x14ac:dyDescent="0.25">
      <c r="F761" s="4"/>
      <c r="K761" s="1"/>
      <c r="L761" s="1"/>
      <c r="M761" s="1"/>
    </row>
    <row r="762" spans="6:13" s="3" customFormat="1" x14ac:dyDescent="0.25">
      <c r="F762" s="4"/>
      <c r="K762" s="1"/>
      <c r="L762" s="1"/>
      <c r="M762" s="1"/>
    </row>
    <row r="763" spans="6:13" s="3" customFormat="1" x14ac:dyDescent="0.25">
      <c r="F763" s="4"/>
      <c r="K763" s="1"/>
      <c r="L763" s="1"/>
      <c r="M763" s="1"/>
    </row>
    <row r="764" spans="6:13" s="3" customFormat="1" x14ac:dyDescent="0.25">
      <c r="F764" s="4"/>
      <c r="K764" s="1"/>
      <c r="L764" s="1"/>
      <c r="M764" s="1"/>
    </row>
    <row r="765" spans="6:13" s="3" customFormat="1" x14ac:dyDescent="0.25">
      <c r="F765" s="4"/>
      <c r="K765" s="1"/>
      <c r="L765" s="1"/>
      <c r="M765" s="1"/>
    </row>
    <row r="766" spans="6:13" s="3" customFormat="1" x14ac:dyDescent="0.25">
      <c r="F766" s="4"/>
      <c r="K766" s="1"/>
      <c r="L766" s="1"/>
      <c r="M766" s="1"/>
    </row>
    <row r="767" spans="6:13" s="3" customFormat="1" x14ac:dyDescent="0.25">
      <c r="F767" s="4"/>
      <c r="K767" s="1"/>
      <c r="L767" s="1"/>
      <c r="M767" s="1"/>
    </row>
    <row r="768" spans="6:13" s="3" customFormat="1" x14ac:dyDescent="0.25">
      <c r="F768" s="4"/>
      <c r="K768" s="1"/>
      <c r="L768" s="1"/>
      <c r="M768" s="1"/>
    </row>
    <row r="769" spans="6:13" s="3" customFormat="1" x14ac:dyDescent="0.25">
      <c r="F769" s="4"/>
      <c r="K769" s="1"/>
      <c r="L769" s="1"/>
      <c r="M769" s="1"/>
    </row>
    <row r="770" spans="6:13" s="3" customFormat="1" x14ac:dyDescent="0.25">
      <c r="F770" s="4"/>
      <c r="K770" s="1"/>
      <c r="L770" s="1"/>
      <c r="M770" s="1"/>
    </row>
    <row r="771" spans="6:13" s="3" customFormat="1" x14ac:dyDescent="0.25">
      <c r="F771" s="4"/>
      <c r="K771" s="1"/>
      <c r="L771" s="1"/>
      <c r="M771" s="1"/>
    </row>
    <row r="772" spans="6:13" s="3" customFormat="1" x14ac:dyDescent="0.25">
      <c r="F772" s="4"/>
      <c r="K772" s="1"/>
      <c r="L772" s="1"/>
      <c r="M772" s="1"/>
    </row>
    <row r="773" spans="6:13" s="3" customFormat="1" x14ac:dyDescent="0.25">
      <c r="F773" s="4"/>
      <c r="K773" s="1"/>
      <c r="L773" s="1"/>
      <c r="M773" s="1"/>
    </row>
    <row r="774" spans="6:13" s="3" customFormat="1" x14ac:dyDescent="0.25">
      <c r="F774" s="4"/>
      <c r="K774" s="1"/>
      <c r="L774" s="1"/>
      <c r="M774" s="1"/>
    </row>
    <row r="775" spans="6:13" s="3" customFormat="1" x14ac:dyDescent="0.25">
      <c r="F775" s="4"/>
      <c r="K775" s="1"/>
      <c r="L775" s="1"/>
      <c r="M775" s="1"/>
    </row>
  </sheetData>
  <mergeCells count="6">
    <mergeCell ref="B30:D30"/>
    <mergeCell ref="B8:F8"/>
    <mergeCell ref="B9:F9"/>
    <mergeCell ref="B10:F10"/>
    <mergeCell ref="B11:D11"/>
    <mergeCell ref="B22:D22"/>
  </mergeCells>
  <hyperlinks>
    <hyperlink ref="E6" r:id="rId1" xr:uid="{00000000-0004-0000-0200-000000000000}"/>
    <hyperlink ref="E5" r:id="rId2" xr:uid="{00000000-0004-0000-0200-000001000000}"/>
  </hyperlinks>
  <pageMargins left="0.7" right="0.7" top="0.75" bottom="0.75" header="0.3" footer="0.3"/>
  <pageSetup paperSize="9" scale="73" fitToHeight="0" orientation="landscape" horizontalDpi="4294967294" verticalDpi="4294967294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277"/>
  <sheetViews>
    <sheetView topLeftCell="A7" zoomScale="70" zoomScaleNormal="70" workbookViewId="0">
      <selection activeCell="A29" sqref="A29"/>
    </sheetView>
  </sheetViews>
  <sheetFormatPr defaultRowHeight="15" x14ac:dyDescent="0.25"/>
  <cols>
    <col min="1" max="1" width="5.28515625" style="3" customWidth="1"/>
    <col min="2" max="2" width="34.85546875" style="3" customWidth="1"/>
    <col min="3" max="3" width="17.28515625" style="3" customWidth="1"/>
    <col min="4" max="4" width="35.7109375" style="3" customWidth="1"/>
    <col min="5" max="5" width="18.28515625" style="3" customWidth="1"/>
    <col min="6" max="6" width="23.140625" style="4" customWidth="1"/>
    <col min="7" max="7" width="24" style="4" customWidth="1"/>
    <col min="8" max="9" width="23.140625" style="4" customWidth="1"/>
  </cols>
  <sheetData>
    <row r="1" spans="1:9" ht="15.75" x14ac:dyDescent="0.25">
      <c r="A1" s="67"/>
      <c r="C1" s="5"/>
      <c r="D1" s="8"/>
      <c r="E1" s="9"/>
      <c r="F1" s="9"/>
      <c r="G1" s="9"/>
      <c r="H1" s="9"/>
      <c r="I1" s="9"/>
    </row>
    <row r="2" spans="1:9" ht="15.75" x14ac:dyDescent="0.25">
      <c r="A2" s="67"/>
      <c r="C2" s="5"/>
      <c r="D2" s="8" t="s">
        <v>207</v>
      </c>
      <c r="E2" s="9" t="s">
        <v>193</v>
      </c>
      <c r="F2" s="9"/>
      <c r="G2" s="9"/>
      <c r="H2" s="9"/>
      <c r="I2" s="9"/>
    </row>
    <row r="3" spans="1:9" ht="15.75" x14ac:dyDescent="0.25">
      <c r="A3" s="67"/>
      <c r="C3" s="5"/>
      <c r="D3" s="8" t="s">
        <v>4</v>
      </c>
      <c r="E3" s="9" t="s">
        <v>195</v>
      </c>
      <c r="F3" s="9"/>
      <c r="G3" s="9"/>
      <c r="H3" s="9"/>
      <c r="I3" s="9"/>
    </row>
    <row r="4" spans="1:9" ht="15.75" x14ac:dyDescent="0.25">
      <c r="A4" s="67"/>
      <c r="C4" s="5"/>
      <c r="D4" s="8" t="s">
        <v>5</v>
      </c>
      <c r="E4" s="9" t="s">
        <v>52</v>
      </c>
      <c r="F4" s="9"/>
      <c r="G4" s="9"/>
      <c r="H4" s="9"/>
      <c r="I4" s="9"/>
    </row>
    <row r="5" spans="1:9" ht="15.75" x14ac:dyDescent="0.25">
      <c r="A5" s="67"/>
      <c r="C5" s="5"/>
      <c r="D5" s="8" t="s">
        <v>6</v>
      </c>
      <c r="E5" s="66" t="s">
        <v>196</v>
      </c>
      <c r="F5" s="9"/>
      <c r="G5" s="9"/>
      <c r="H5" s="9"/>
      <c r="I5" s="9"/>
    </row>
    <row r="6" spans="1:9" ht="33.75" x14ac:dyDescent="0.25">
      <c r="A6" s="20"/>
      <c r="C6" s="6"/>
      <c r="D6" s="141" t="s">
        <v>7</v>
      </c>
      <c r="E6" s="65" t="s">
        <v>51</v>
      </c>
      <c r="F6" s="7"/>
      <c r="G6" s="7"/>
      <c r="H6" s="7"/>
      <c r="I6" s="7"/>
    </row>
    <row r="7" spans="1:9" ht="33.75" x14ac:dyDescent="0.25">
      <c r="A7" s="20"/>
      <c r="B7" s="6"/>
      <c r="C7" s="8"/>
      <c r="D7" s="7"/>
      <c r="E7" s="7"/>
      <c r="F7"/>
      <c r="G7"/>
      <c r="H7"/>
      <c r="I7"/>
    </row>
    <row r="8" spans="1:9" ht="19.5" x14ac:dyDescent="0.3">
      <c r="A8" s="1"/>
      <c r="B8" s="241" t="s">
        <v>150</v>
      </c>
      <c r="C8" s="241"/>
      <c r="D8" s="241"/>
      <c r="E8" s="241"/>
      <c r="F8" s="241"/>
      <c r="G8" s="147"/>
      <c r="H8"/>
      <c r="I8"/>
    </row>
    <row r="9" spans="1:9" ht="18.75" x14ac:dyDescent="0.25">
      <c r="A9" s="1"/>
      <c r="B9" s="248" t="s">
        <v>203</v>
      </c>
      <c r="C9" s="248"/>
      <c r="D9" s="248"/>
      <c r="E9" s="248"/>
      <c r="F9" s="248"/>
      <c r="G9" s="148"/>
      <c r="H9"/>
      <c r="I9"/>
    </row>
    <row r="10" spans="1:9" ht="18.75" x14ac:dyDescent="0.3">
      <c r="A10" s="68"/>
      <c r="B10" s="247" t="s">
        <v>200</v>
      </c>
      <c r="C10" s="247"/>
      <c r="D10" s="247"/>
      <c r="E10" s="247"/>
      <c r="F10" s="247"/>
      <c r="G10" s="149"/>
      <c r="H10"/>
      <c r="I10"/>
    </row>
    <row r="11" spans="1:9" ht="18.75" x14ac:dyDescent="0.3">
      <c r="A11" s="68"/>
      <c r="B11" s="242"/>
      <c r="C11" s="242"/>
      <c r="D11" s="242"/>
      <c r="E11" s="12"/>
      <c r="F11" s="12"/>
      <c r="G11" s="12"/>
      <c r="H11" s="12"/>
      <c r="I11" s="12"/>
    </row>
    <row r="12" spans="1:9" ht="63" x14ac:dyDescent="0.25">
      <c r="A12" s="68"/>
      <c r="B12" s="142" t="s">
        <v>48</v>
      </c>
      <c r="C12" s="143"/>
      <c r="D12" s="144"/>
      <c r="E12" s="145" t="s">
        <v>206</v>
      </c>
      <c r="F12" s="146" t="s">
        <v>204</v>
      </c>
      <c r="G12" s="146" t="s">
        <v>205</v>
      </c>
      <c r="H12" s="152">
        <v>0.1</v>
      </c>
      <c r="I12" s="152">
        <v>0.1</v>
      </c>
    </row>
    <row r="13" spans="1:9" ht="18.75" x14ac:dyDescent="0.25">
      <c r="A13" s="68"/>
      <c r="B13" s="102"/>
      <c r="C13" s="103"/>
      <c r="D13" s="104"/>
      <c r="E13" s="133"/>
      <c r="F13" s="134"/>
      <c r="G13" s="134"/>
      <c r="H13" s="134"/>
      <c r="I13" s="134"/>
    </row>
    <row r="14" spans="1:9" ht="18.75" x14ac:dyDescent="0.25">
      <c r="A14" s="69">
        <v>1</v>
      </c>
      <c r="B14" s="116" t="s">
        <v>128</v>
      </c>
      <c r="C14" s="117"/>
      <c r="D14" s="118"/>
      <c r="E14" s="34">
        <v>512</v>
      </c>
      <c r="F14" s="115">
        <f>10*500+E14*150</f>
        <v>81800</v>
      </c>
      <c r="G14" s="111">
        <f>F14*120%</f>
        <v>98160</v>
      </c>
      <c r="H14" s="115">
        <f>F14*10%</f>
        <v>8180</v>
      </c>
      <c r="I14" s="115">
        <f>F14*10%</f>
        <v>8180</v>
      </c>
    </row>
    <row r="15" spans="1:9" ht="18.75" x14ac:dyDescent="0.25">
      <c r="A15" s="69">
        <v>2</v>
      </c>
      <c r="B15" s="116" t="s">
        <v>129</v>
      </c>
      <c r="C15" s="119"/>
      <c r="D15" s="120"/>
      <c r="E15" s="34">
        <v>76</v>
      </c>
      <c r="F15" s="115">
        <f>37*500+E15*150</f>
        <v>29900</v>
      </c>
      <c r="G15" s="111">
        <f t="shared" ref="G15:G25" si="0">F15*120%</f>
        <v>35880</v>
      </c>
      <c r="H15" s="115">
        <f t="shared" ref="H15:H30" si="1">F15*10%</f>
        <v>2990</v>
      </c>
      <c r="I15" s="115"/>
    </row>
    <row r="16" spans="1:9" ht="18.75" x14ac:dyDescent="0.25">
      <c r="A16" s="69">
        <v>3</v>
      </c>
      <c r="B16" s="116" t="s">
        <v>130</v>
      </c>
      <c r="C16" s="119"/>
      <c r="D16" s="120"/>
      <c r="E16" s="150">
        <v>284</v>
      </c>
      <c r="F16" s="115">
        <f>15*500+E16*150</f>
        <v>50100</v>
      </c>
      <c r="G16" s="111">
        <f t="shared" si="0"/>
        <v>60120</v>
      </c>
      <c r="H16" s="115">
        <f t="shared" si="1"/>
        <v>5010</v>
      </c>
      <c r="I16" s="115"/>
    </row>
    <row r="17" spans="1:9" ht="18.75" x14ac:dyDescent="0.25">
      <c r="A17" s="69">
        <v>4</v>
      </c>
      <c r="B17" s="116" t="s">
        <v>194</v>
      </c>
      <c r="C17" s="119"/>
      <c r="D17" s="120"/>
      <c r="E17" s="34">
        <v>993</v>
      </c>
      <c r="F17" s="115">
        <f>10*400+3*300+4*500+150*975</f>
        <v>153150</v>
      </c>
      <c r="G17" s="111">
        <f t="shared" si="0"/>
        <v>183780</v>
      </c>
      <c r="H17" s="115">
        <f t="shared" si="1"/>
        <v>15315</v>
      </c>
      <c r="I17" s="115">
        <f>F17*10%</f>
        <v>15315</v>
      </c>
    </row>
    <row r="18" spans="1:9" ht="18.75" x14ac:dyDescent="0.25">
      <c r="A18" s="69">
        <v>5</v>
      </c>
      <c r="B18" s="116" t="s">
        <v>132</v>
      </c>
      <c r="C18" s="119"/>
      <c r="D18" s="120"/>
      <c r="E18" s="34">
        <v>673</v>
      </c>
      <c r="F18" s="115">
        <f>4000+15*500+E18*150</f>
        <v>112450</v>
      </c>
      <c r="G18" s="111">
        <f>F18*120%</f>
        <v>134940</v>
      </c>
      <c r="H18" s="115">
        <f t="shared" si="1"/>
        <v>11245</v>
      </c>
      <c r="I18" s="115">
        <f>F18*10%</f>
        <v>11245</v>
      </c>
    </row>
    <row r="19" spans="1:9" ht="18.75" x14ac:dyDescent="0.25">
      <c r="A19" s="69">
        <v>6</v>
      </c>
      <c r="B19" s="255" t="s">
        <v>133</v>
      </c>
      <c r="C19" s="255"/>
      <c r="D19" s="255"/>
      <c r="E19" s="112">
        <v>85</v>
      </c>
      <c r="F19" s="115">
        <f>E19*400</f>
        <v>34000</v>
      </c>
      <c r="G19" s="111">
        <f t="shared" si="0"/>
        <v>40800</v>
      </c>
      <c r="H19" s="115">
        <f t="shared" si="1"/>
        <v>3400</v>
      </c>
      <c r="I19" s="115"/>
    </row>
    <row r="20" spans="1:9" ht="18.75" x14ac:dyDescent="0.25">
      <c r="A20" s="69">
        <v>7</v>
      </c>
      <c r="B20" s="121" t="s">
        <v>134</v>
      </c>
      <c r="C20" s="117"/>
      <c r="D20" s="122"/>
      <c r="E20" s="34">
        <v>338</v>
      </c>
      <c r="F20" s="115">
        <f>330*150+8*500</f>
        <v>53500</v>
      </c>
      <c r="G20" s="111">
        <f>F20*120%</f>
        <v>64200</v>
      </c>
      <c r="H20" s="115">
        <f t="shared" si="1"/>
        <v>5350</v>
      </c>
      <c r="I20" s="115"/>
    </row>
    <row r="21" spans="1:9" ht="18.75" x14ac:dyDescent="0.25">
      <c r="A21" s="69">
        <v>8</v>
      </c>
      <c r="B21" s="116" t="s">
        <v>135</v>
      </c>
      <c r="C21" s="117"/>
      <c r="D21" s="118"/>
      <c r="E21" s="34">
        <v>654</v>
      </c>
      <c r="F21" s="115">
        <f>41*500+4000+E21*150</f>
        <v>122600</v>
      </c>
      <c r="G21" s="111">
        <f>F21*120%</f>
        <v>147120</v>
      </c>
      <c r="H21" s="115">
        <f t="shared" si="1"/>
        <v>12260</v>
      </c>
      <c r="I21" s="115">
        <f>F21*10%</f>
        <v>12260</v>
      </c>
    </row>
    <row r="22" spans="1:9" ht="18.75" x14ac:dyDescent="0.25">
      <c r="A22" s="69">
        <v>9</v>
      </c>
      <c r="B22" s="116" t="s">
        <v>136</v>
      </c>
      <c r="C22" s="117"/>
      <c r="D22" s="118"/>
      <c r="E22" s="34">
        <v>802</v>
      </c>
      <c r="F22" s="115">
        <f>17*500+4*4000+E22*150</f>
        <v>144800</v>
      </c>
      <c r="G22" s="111">
        <f>F22*120%</f>
        <v>173760</v>
      </c>
      <c r="H22" s="115">
        <f t="shared" si="1"/>
        <v>14480</v>
      </c>
      <c r="I22" s="115"/>
    </row>
    <row r="23" spans="1:9" ht="18.75" x14ac:dyDescent="0.25">
      <c r="A23" s="69">
        <v>10</v>
      </c>
      <c r="B23" s="255" t="s">
        <v>137</v>
      </c>
      <c r="C23" s="255"/>
      <c r="D23" s="255"/>
      <c r="E23" s="112">
        <v>221</v>
      </c>
      <c r="F23" s="115">
        <f>5*500+E23*150</f>
        <v>35650</v>
      </c>
      <c r="G23" s="111">
        <f t="shared" si="0"/>
        <v>42780</v>
      </c>
      <c r="H23" s="115">
        <f t="shared" si="1"/>
        <v>3565</v>
      </c>
      <c r="I23" s="115"/>
    </row>
    <row r="24" spans="1:9" ht="18.75" x14ac:dyDescent="0.25">
      <c r="A24" s="69">
        <v>11</v>
      </c>
      <c r="B24" s="121" t="s">
        <v>138</v>
      </c>
      <c r="C24" s="117"/>
      <c r="D24" s="122"/>
      <c r="E24" s="34">
        <v>35</v>
      </c>
      <c r="F24" s="115">
        <f>E24*900</f>
        <v>31500</v>
      </c>
      <c r="G24" s="111">
        <f t="shared" si="0"/>
        <v>37800</v>
      </c>
      <c r="H24" s="115">
        <f t="shared" si="1"/>
        <v>3150</v>
      </c>
      <c r="I24" s="115"/>
    </row>
    <row r="25" spans="1:9" ht="18.75" x14ac:dyDescent="0.25">
      <c r="A25" s="69">
        <v>12</v>
      </c>
      <c r="B25" s="121" t="s">
        <v>139</v>
      </c>
      <c r="C25" s="117"/>
      <c r="D25" s="122"/>
      <c r="E25" s="34">
        <v>302</v>
      </c>
      <c r="F25" s="115">
        <f>2*4000+24*300+E25*150</f>
        <v>60500</v>
      </c>
      <c r="G25" s="111">
        <f t="shared" si="0"/>
        <v>72600</v>
      </c>
      <c r="H25" s="115">
        <f t="shared" si="1"/>
        <v>6050</v>
      </c>
      <c r="I25" s="115"/>
    </row>
    <row r="26" spans="1:9" ht="18.75" x14ac:dyDescent="0.25">
      <c r="A26" s="69">
        <v>13</v>
      </c>
      <c r="B26" s="123" t="s">
        <v>140</v>
      </c>
      <c r="C26" s="119"/>
      <c r="D26" s="120"/>
      <c r="E26" s="34">
        <v>948</v>
      </c>
      <c r="F26" s="115">
        <f>34*500+E26*150</f>
        <v>159200</v>
      </c>
      <c r="G26" s="111">
        <f>F26*120%</f>
        <v>191040</v>
      </c>
      <c r="H26" s="115">
        <f t="shared" si="1"/>
        <v>15920</v>
      </c>
      <c r="I26" s="115">
        <f>F26*10%</f>
        <v>15920</v>
      </c>
    </row>
    <row r="27" spans="1:9" ht="18.75" x14ac:dyDescent="0.25">
      <c r="A27" s="69">
        <v>14</v>
      </c>
      <c r="B27" s="124" t="s">
        <v>141</v>
      </c>
      <c r="C27" s="125"/>
      <c r="D27" s="126"/>
      <c r="E27" s="34">
        <v>997</v>
      </c>
      <c r="F27" s="115">
        <f>20*500+E27*150</f>
        <v>159550</v>
      </c>
      <c r="G27" s="111">
        <f>F27*120%</f>
        <v>191460</v>
      </c>
      <c r="H27" s="115">
        <f t="shared" si="1"/>
        <v>15955</v>
      </c>
      <c r="I27" s="115">
        <f>F27*10%</f>
        <v>15955</v>
      </c>
    </row>
    <row r="28" spans="1:9" ht="18.75" x14ac:dyDescent="0.25">
      <c r="A28" s="69">
        <v>15</v>
      </c>
      <c r="B28" s="124" t="s">
        <v>142</v>
      </c>
      <c r="C28" s="125"/>
      <c r="D28" s="126"/>
      <c r="E28" s="34">
        <v>804</v>
      </c>
      <c r="F28" s="115">
        <f>8*500+E28*150</f>
        <v>124600</v>
      </c>
      <c r="G28" s="111">
        <f>F28*120%</f>
        <v>149520</v>
      </c>
      <c r="H28" s="115">
        <f t="shared" si="1"/>
        <v>12460</v>
      </c>
      <c r="I28" s="115"/>
    </row>
    <row r="29" spans="1:9" ht="18.75" x14ac:dyDescent="0.25">
      <c r="A29" s="69">
        <v>16</v>
      </c>
      <c r="B29" s="124" t="s">
        <v>143</v>
      </c>
      <c r="C29" s="125"/>
      <c r="D29" s="126"/>
      <c r="E29" s="34">
        <v>920</v>
      </c>
      <c r="F29" s="115">
        <f>E29*150+2*300+1200</f>
        <v>139800</v>
      </c>
      <c r="G29" s="111">
        <f>F29*120%</f>
        <v>167760</v>
      </c>
      <c r="H29" s="115">
        <f t="shared" si="1"/>
        <v>13980</v>
      </c>
      <c r="I29" s="115">
        <f>F29*10%</f>
        <v>13980</v>
      </c>
    </row>
    <row r="30" spans="1:9" ht="18.75" x14ac:dyDescent="0.25">
      <c r="A30" s="69">
        <v>17</v>
      </c>
      <c r="B30" s="124" t="s">
        <v>144</v>
      </c>
      <c r="C30" s="125"/>
      <c r="D30" s="126"/>
      <c r="E30" s="34">
        <v>809</v>
      </c>
      <c r="F30" s="115">
        <f>50*500+E30*150</f>
        <v>146350</v>
      </c>
      <c r="G30" s="111">
        <f>F30*120%</f>
        <v>175620</v>
      </c>
      <c r="H30" s="115">
        <f t="shared" si="1"/>
        <v>14635</v>
      </c>
      <c r="I30" s="115">
        <f>F30*10%</f>
        <v>14635</v>
      </c>
    </row>
    <row r="31" spans="1:9" ht="18.75" x14ac:dyDescent="0.25">
      <c r="A31" s="69"/>
      <c r="B31" s="113"/>
      <c r="C31" s="51"/>
      <c r="D31" s="45"/>
      <c r="E31" s="34"/>
      <c r="F31" s="151"/>
      <c r="G31" s="115"/>
      <c r="H31" s="111"/>
      <c r="I31" s="111">
        <f>SUM(I14:I30)</f>
        <v>107490</v>
      </c>
    </row>
    <row r="32" spans="1:9" ht="18.75" x14ac:dyDescent="0.25">
      <c r="B32" s="59"/>
      <c r="C32" s="63"/>
      <c r="D32" s="63"/>
      <c r="E32" s="61"/>
      <c r="F32" s="62"/>
      <c r="G32" s="62"/>
      <c r="H32" s="62"/>
      <c r="I32" s="62"/>
    </row>
    <row r="33" spans="1:9" ht="18.75" x14ac:dyDescent="0.25">
      <c r="A33" s="69"/>
      <c r="B33" s="140" t="s">
        <v>202</v>
      </c>
      <c r="C33" s="114"/>
      <c r="D33" s="114"/>
      <c r="E33" s="79"/>
      <c r="F33" s="80"/>
      <c r="G33" s="80"/>
      <c r="H33" s="80"/>
      <c r="I33" s="80"/>
    </row>
    <row r="34" spans="1:9" ht="18.75" x14ac:dyDescent="0.25">
      <c r="B34" s="59"/>
      <c r="C34" s="60"/>
      <c r="D34" s="60"/>
      <c r="E34" s="61"/>
      <c r="F34" s="62"/>
      <c r="G34" s="62"/>
      <c r="H34" s="62"/>
      <c r="I34" s="62"/>
    </row>
    <row r="35" spans="1:9" ht="18.75" x14ac:dyDescent="0.25">
      <c r="A35" s="1"/>
      <c r="B35" s="59"/>
      <c r="C35" s="60"/>
      <c r="D35" s="60"/>
      <c r="E35" s="61"/>
      <c r="F35" s="62"/>
      <c r="G35" s="62"/>
      <c r="H35" s="62"/>
      <c r="I35" s="62"/>
    </row>
    <row r="36" spans="1:9" ht="18.75" x14ac:dyDescent="0.25">
      <c r="A36" s="1"/>
      <c r="B36" s="59"/>
      <c r="C36" s="60"/>
      <c r="D36" s="60"/>
      <c r="E36" s="61"/>
      <c r="F36" s="62"/>
      <c r="G36" s="62"/>
      <c r="H36" s="62"/>
      <c r="I36" s="62"/>
    </row>
    <row r="37" spans="1:9" ht="18.75" x14ac:dyDescent="0.25">
      <c r="A37" s="1"/>
      <c r="B37" s="59"/>
      <c r="C37" s="60"/>
      <c r="D37" s="60"/>
      <c r="E37" s="61"/>
      <c r="F37" s="62"/>
      <c r="G37" s="62"/>
      <c r="H37" s="62"/>
      <c r="I37" s="62"/>
    </row>
    <row r="38" spans="1:9" ht="18.75" x14ac:dyDescent="0.25">
      <c r="A38" s="1"/>
      <c r="B38" s="59"/>
      <c r="C38" s="60"/>
      <c r="D38" s="60"/>
      <c r="E38" s="61"/>
      <c r="F38" s="62"/>
      <c r="G38" s="62"/>
      <c r="H38" s="62"/>
      <c r="I38" s="62"/>
    </row>
    <row r="39" spans="1:9" ht="18.75" x14ac:dyDescent="0.25">
      <c r="A39" s="1"/>
      <c r="B39" s="59"/>
      <c r="C39" s="60"/>
      <c r="D39" s="60"/>
      <c r="E39" s="61"/>
      <c r="F39" s="62"/>
      <c r="G39" s="62"/>
      <c r="H39" s="62"/>
      <c r="I39" s="62"/>
    </row>
    <row r="40" spans="1:9" ht="18.75" x14ac:dyDescent="0.25">
      <c r="B40" s="59"/>
      <c r="C40" s="60"/>
      <c r="D40" s="60"/>
      <c r="E40" s="61"/>
      <c r="F40" s="62"/>
      <c r="G40" s="62"/>
      <c r="H40" s="62"/>
      <c r="I40" s="62"/>
    </row>
    <row r="41" spans="1:9" ht="18.75" x14ac:dyDescent="0.25">
      <c r="A41" s="1"/>
      <c r="B41" s="59"/>
      <c r="C41" s="60"/>
      <c r="D41" s="60"/>
      <c r="E41" s="61"/>
      <c r="F41" s="62"/>
      <c r="G41" s="62"/>
      <c r="H41" s="62"/>
      <c r="I41" s="62"/>
    </row>
    <row r="42" spans="1:9" ht="18.75" x14ac:dyDescent="0.25">
      <c r="A42" s="1"/>
      <c r="B42" s="59"/>
      <c r="C42" s="60"/>
      <c r="D42" s="60"/>
      <c r="E42" s="61"/>
      <c r="F42" s="62"/>
      <c r="G42" s="62"/>
      <c r="H42" s="62"/>
      <c r="I42" s="62"/>
    </row>
    <row r="43" spans="1:9" ht="18.75" x14ac:dyDescent="0.25">
      <c r="A43" s="1"/>
      <c r="B43" s="59"/>
      <c r="C43" s="60"/>
      <c r="D43" s="60"/>
      <c r="E43" s="61"/>
      <c r="F43" s="62"/>
      <c r="G43" s="62"/>
      <c r="H43" s="62"/>
      <c r="I43" s="62"/>
    </row>
    <row r="44" spans="1:9" ht="18.75" x14ac:dyDescent="0.25">
      <c r="A44" s="1"/>
      <c r="B44" s="59"/>
      <c r="C44" s="60"/>
      <c r="D44" s="60"/>
      <c r="E44" s="61"/>
      <c r="F44" s="62"/>
      <c r="G44" s="62"/>
      <c r="H44" s="62"/>
      <c r="I44" s="62"/>
    </row>
    <row r="45" spans="1:9" ht="18.75" x14ac:dyDescent="0.25">
      <c r="A45" s="1"/>
      <c r="B45" s="59"/>
      <c r="C45" s="60"/>
      <c r="D45" s="60"/>
      <c r="E45" s="61"/>
      <c r="F45" s="62"/>
      <c r="G45" s="62"/>
      <c r="H45" s="62"/>
      <c r="I45" s="62"/>
    </row>
    <row r="46" spans="1:9" ht="18.75" x14ac:dyDescent="0.25">
      <c r="A46" s="1"/>
      <c r="B46" s="59"/>
      <c r="C46" s="60"/>
      <c r="D46" s="60"/>
      <c r="E46" s="61"/>
      <c r="F46" s="62"/>
      <c r="G46" s="62"/>
      <c r="H46" s="62"/>
      <c r="I46" s="62"/>
    </row>
    <row r="47" spans="1:9" ht="18.75" x14ac:dyDescent="0.25">
      <c r="A47" s="1"/>
      <c r="B47" s="59"/>
      <c r="C47" s="60"/>
      <c r="D47" s="60"/>
      <c r="E47" s="61"/>
      <c r="F47" s="62"/>
      <c r="G47" s="62"/>
      <c r="H47" s="62"/>
      <c r="I47" s="62"/>
    </row>
    <row r="48" spans="1:9" ht="18.75" x14ac:dyDescent="0.25">
      <c r="A48" s="1"/>
      <c r="B48" s="59"/>
      <c r="C48" s="60"/>
      <c r="D48" s="60"/>
      <c r="E48" s="61"/>
      <c r="F48" s="62"/>
      <c r="G48" s="62"/>
      <c r="H48" s="62"/>
      <c r="I48" s="62"/>
    </row>
    <row r="49" spans="1:9" ht="18.75" x14ac:dyDescent="0.25">
      <c r="A49" s="1"/>
      <c r="B49" s="59"/>
      <c r="C49" s="60"/>
      <c r="D49" s="60"/>
      <c r="E49" s="61"/>
      <c r="F49" s="62"/>
      <c r="G49" s="62"/>
      <c r="H49" s="62"/>
      <c r="I49" s="62"/>
    </row>
    <row r="50" spans="1:9" ht="18.75" x14ac:dyDescent="0.25">
      <c r="A50" s="1"/>
      <c r="B50" s="59"/>
      <c r="C50" s="60"/>
      <c r="D50" s="60"/>
      <c r="E50" s="61"/>
      <c r="F50" s="62"/>
      <c r="G50" s="62"/>
      <c r="H50" s="62"/>
      <c r="I50" s="62"/>
    </row>
    <row r="51" spans="1:9" ht="18.75" x14ac:dyDescent="0.25">
      <c r="A51" s="1"/>
      <c r="B51" s="59"/>
      <c r="C51" s="60"/>
      <c r="D51" s="60"/>
      <c r="E51" s="61"/>
      <c r="F51" s="62"/>
      <c r="G51" s="62"/>
      <c r="H51" s="62"/>
      <c r="I51" s="62"/>
    </row>
    <row r="52" spans="1:9" ht="18.75" x14ac:dyDescent="0.25">
      <c r="A52" s="1"/>
      <c r="B52" s="59"/>
      <c r="C52" s="60"/>
      <c r="D52" s="60"/>
      <c r="E52" s="61"/>
      <c r="F52" s="62"/>
      <c r="G52" s="62"/>
      <c r="H52" s="62"/>
      <c r="I52" s="62"/>
    </row>
    <row r="53" spans="1:9" ht="18.75" x14ac:dyDescent="0.25">
      <c r="A53" s="1"/>
      <c r="B53" s="59"/>
      <c r="C53" s="60"/>
      <c r="D53" s="60"/>
      <c r="E53" s="61"/>
      <c r="F53" s="62"/>
      <c r="G53" s="62"/>
      <c r="H53" s="62"/>
      <c r="I53" s="62"/>
    </row>
    <row r="54" spans="1:9" ht="18.75" x14ac:dyDescent="0.25">
      <c r="A54" s="1"/>
      <c r="B54" s="59"/>
      <c r="C54" s="60"/>
      <c r="D54" s="60"/>
      <c r="E54" s="61"/>
      <c r="F54" s="62"/>
      <c r="G54" s="62"/>
      <c r="H54" s="62"/>
      <c r="I54" s="62"/>
    </row>
    <row r="55" spans="1:9" ht="18.75" x14ac:dyDescent="0.25">
      <c r="A55" s="1"/>
      <c r="B55" s="59"/>
      <c r="C55" s="60"/>
      <c r="D55" s="60"/>
      <c r="E55" s="61"/>
      <c r="F55" s="62"/>
      <c r="G55" s="62"/>
      <c r="H55" s="62"/>
      <c r="I55" s="62"/>
    </row>
    <row r="56" spans="1:9" ht="18.75" x14ac:dyDescent="0.25">
      <c r="A56" s="1"/>
      <c r="B56" s="59"/>
      <c r="C56" s="60"/>
      <c r="D56" s="60"/>
      <c r="E56" s="61"/>
      <c r="F56" s="62"/>
      <c r="G56" s="62"/>
      <c r="H56" s="62"/>
      <c r="I56" s="62"/>
    </row>
    <row r="57" spans="1:9" ht="18.75" x14ac:dyDescent="0.25">
      <c r="A57" s="1"/>
      <c r="B57" s="59"/>
      <c r="C57" s="60"/>
      <c r="D57" s="60"/>
      <c r="E57" s="61"/>
      <c r="F57" s="62"/>
      <c r="G57" s="62"/>
      <c r="H57" s="62"/>
      <c r="I57" s="62"/>
    </row>
    <row r="58" spans="1:9" ht="18.75" x14ac:dyDescent="0.25">
      <c r="A58" s="1"/>
      <c r="B58" s="59"/>
      <c r="C58" s="60"/>
      <c r="D58" s="60"/>
      <c r="E58" s="61"/>
      <c r="F58" s="62"/>
      <c r="G58" s="62"/>
      <c r="H58" s="62"/>
      <c r="I58" s="62"/>
    </row>
    <row r="59" spans="1:9" ht="18.75" x14ac:dyDescent="0.25">
      <c r="B59" s="59"/>
      <c r="C59" s="60"/>
      <c r="D59" s="60"/>
      <c r="E59" s="61"/>
      <c r="F59" s="62"/>
      <c r="G59" s="62"/>
      <c r="H59" s="62"/>
      <c r="I59" s="62"/>
    </row>
    <row r="60" spans="1:9" ht="18.75" x14ac:dyDescent="0.25">
      <c r="A60" s="1"/>
      <c r="B60" s="59"/>
      <c r="C60" s="60"/>
      <c r="D60" s="60"/>
      <c r="E60" s="61"/>
      <c r="F60" s="62"/>
      <c r="G60" s="62"/>
      <c r="H60" s="62"/>
      <c r="I60" s="62"/>
    </row>
    <row r="61" spans="1:9" ht="18.75" x14ac:dyDescent="0.25">
      <c r="A61" s="1"/>
      <c r="B61" s="59"/>
      <c r="C61" s="60"/>
      <c r="D61" s="60"/>
      <c r="E61" s="61"/>
      <c r="F61" s="62"/>
      <c r="G61" s="62"/>
      <c r="H61" s="62"/>
      <c r="I61" s="62"/>
    </row>
    <row r="62" spans="1:9" ht="18.75" x14ac:dyDescent="0.25">
      <c r="A62" s="1"/>
      <c r="B62" s="59"/>
      <c r="C62" s="60"/>
      <c r="D62" s="60"/>
      <c r="E62" s="61"/>
      <c r="F62" s="62"/>
      <c r="G62" s="62"/>
      <c r="H62" s="62"/>
      <c r="I62" s="62"/>
    </row>
    <row r="63" spans="1:9" ht="18.75" x14ac:dyDescent="0.25">
      <c r="A63" s="1"/>
      <c r="B63" s="59"/>
      <c r="C63" s="60"/>
      <c r="D63" s="60"/>
      <c r="E63" s="61"/>
      <c r="F63" s="62"/>
      <c r="G63" s="62"/>
      <c r="H63" s="62"/>
      <c r="I63" s="62"/>
    </row>
    <row r="64" spans="1:9" ht="18.75" x14ac:dyDescent="0.25">
      <c r="A64" s="1"/>
      <c r="B64" s="59"/>
      <c r="C64" s="60"/>
      <c r="D64" s="60"/>
      <c r="E64" s="61"/>
      <c r="F64" s="62"/>
      <c r="G64" s="62"/>
      <c r="H64" s="62"/>
      <c r="I64" s="62"/>
    </row>
    <row r="65" spans="1:9" ht="18.75" x14ac:dyDescent="0.25">
      <c r="A65" s="1"/>
      <c r="B65" s="59"/>
      <c r="C65" s="60"/>
      <c r="D65" s="60"/>
      <c r="E65" s="61"/>
      <c r="F65" s="62"/>
      <c r="G65" s="62"/>
      <c r="H65" s="62"/>
      <c r="I65" s="62"/>
    </row>
    <row r="66" spans="1:9" ht="18.75" x14ac:dyDescent="0.25">
      <c r="A66" s="1"/>
      <c r="B66" s="59"/>
      <c r="C66" s="60"/>
      <c r="D66" s="60"/>
      <c r="E66" s="61"/>
      <c r="F66" s="62"/>
      <c r="G66" s="62"/>
      <c r="H66" s="62"/>
      <c r="I66" s="62"/>
    </row>
    <row r="67" spans="1:9" ht="18.75" x14ac:dyDescent="0.25">
      <c r="A67" s="1"/>
      <c r="B67" s="59"/>
      <c r="C67" s="60"/>
      <c r="D67" s="60"/>
      <c r="E67" s="61"/>
      <c r="F67" s="62"/>
      <c r="G67" s="62"/>
      <c r="H67" s="62"/>
      <c r="I67" s="62"/>
    </row>
    <row r="68" spans="1:9" ht="18.75" x14ac:dyDescent="0.25">
      <c r="A68" s="1"/>
      <c r="B68" s="59"/>
      <c r="C68" s="60"/>
      <c r="D68" s="60"/>
      <c r="E68" s="61"/>
      <c r="F68" s="62"/>
      <c r="G68" s="62"/>
      <c r="H68" s="62"/>
      <c r="I68" s="62"/>
    </row>
    <row r="69" spans="1:9" ht="18.75" x14ac:dyDescent="0.25">
      <c r="A69" s="1"/>
      <c r="B69" s="59"/>
      <c r="C69" s="60"/>
      <c r="D69" s="60"/>
      <c r="E69" s="61"/>
      <c r="F69" s="62"/>
      <c r="G69" s="62"/>
      <c r="H69" s="62"/>
      <c r="I69" s="62"/>
    </row>
    <row r="70" spans="1:9" ht="18.75" x14ac:dyDescent="0.25">
      <c r="A70" s="1"/>
      <c r="B70" s="59"/>
      <c r="C70" s="60"/>
      <c r="D70" s="60"/>
      <c r="E70" s="61"/>
      <c r="F70" s="62"/>
      <c r="G70" s="62"/>
      <c r="H70" s="62"/>
      <c r="I70" s="62"/>
    </row>
    <row r="71" spans="1:9" ht="18.75" x14ac:dyDescent="0.25">
      <c r="A71" s="1"/>
      <c r="B71" s="59"/>
      <c r="C71" s="60"/>
      <c r="D71" s="60"/>
      <c r="E71" s="61"/>
      <c r="F71" s="62"/>
      <c r="G71" s="62"/>
      <c r="H71" s="62"/>
      <c r="I71" s="62"/>
    </row>
    <row r="72" spans="1:9" ht="18.75" x14ac:dyDescent="0.25">
      <c r="A72" s="1"/>
      <c r="B72" s="59"/>
      <c r="C72" s="60"/>
      <c r="D72" s="60"/>
      <c r="E72" s="61"/>
      <c r="F72" s="62"/>
      <c r="G72" s="62"/>
      <c r="H72" s="62"/>
      <c r="I72" s="62"/>
    </row>
    <row r="73" spans="1:9" ht="18.75" x14ac:dyDescent="0.25">
      <c r="A73" s="1"/>
      <c r="B73" s="59"/>
      <c r="C73" s="60"/>
      <c r="D73" s="60"/>
      <c r="E73" s="61"/>
      <c r="F73" s="62"/>
      <c r="G73" s="62"/>
      <c r="H73" s="62"/>
      <c r="I73" s="62"/>
    </row>
    <row r="74" spans="1:9" ht="18.75" x14ac:dyDescent="0.25">
      <c r="A74" s="1"/>
      <c r="B74" s="59"/>
      <c r="C74" s="60"/>
      <c r="D74" s="60"/>
      <c r="E74" s="61"/>
      <c r="F74" s="62"/>
      <c r="G74" s="62"/>
      <c r="H74" s="62"/>
      <c r="I74" s="62"/>
    </row>
    <row r="75" spans="1:9" ht="18.75" x14ac:dyDescent="0.25">
      <c r="A75" s="1"/>
      <c r="B75" s="59"/>
      <c r="C75" s="60"/>
      <c r="D75" s="60"/>
      <c r="E75" s="61"/>
      <c r="F75" s="62"/>
      <c r="G75" s="62"/>
      <c r="H75" s="62"/>
      <c r="I75" s="62"/>
    </row>
    <row r="76" spans="1:9" ht="18.75" x14ac:dyDescent="0.25">
      <c r="A76" s="1"/>
      <c r="B76" s="59"/>
      <c r="C76" s="60"/>
      <c r="D76" s="60"/>
      <c r="E76" s="61"/>
      <c r="F76" s="62"/>
      <c r="G76" s="62"/>
      <c r="H76" s="62"/>
      <c r="I76" s="62"/>
    </row>
    <row r="77" spans="1:9" ht="18.75" x14ac:dyDescent="0.25">
      <c r="A77" s="1"/>
      <c r="B77" s="59"/>
      <c r="C77" s="60"/>
      <c r="D77" s="60"/>
      <c r="E77" s="61"/>
      <c r="F77" s="62"/>
      <c r="G77" s="62"/>
      <c r="H77" s="62"/>
      <c r="I77" s="62"/>
    </row>
    <row r="78" spans="1:9" ht="18.75" x14ac:dyDescent="0.25">
      <c r="A78" s="1"/>
      <c r="B78" s="59"/>
      <c r="C78" s="60"/>
      <c r="D78" s="60"/>
      <c r="E78" s="61"/>
      <c r="F78" s="62"/>
      <c r="G78" s="62"/>
      <c r="H78" s="62"/>
      <c r="I78" s="62"/>
    </row>
    <row r="79" spans="1:9" ht="18.75" x14ac:dyDescent="0.25">
      <c r="A79" s="1"/>
      <c r="B79" s="59"/>
      <c r="C79" s="60"/>
      <c r="D79" s="60"/>
      <c r="E79" s="61"/>
      <c r="F79" s="62"/>
      <c r="G79" s="62"/>
      <c r="H79" s="62"/>
      <c r="I79" s="62"/>
    </row>
    <row r="80" spans="1:9" ht="18.75" x14ac:dyDescent="0.25">
      <c r="A80" s="1"/>
      <c r="B80" s="59"/>
      <c r="C80" s="60"/>
      <c r="D80" s="60"/>
      <c r="E80" s="61"/>
      <c r="F80" s="62"/>
      <c r="G80" s="62"/>
      <c r="H80" s="62"/>
      <c r="I80" s="62"/>
    </row>
    <row r="81" spans="1:9" ht="18.75" x14ac:dyDescent="0.25">
      <c r="A81" s="1"/>
      <c r="B81" s="59"/>
      <c r="C81" s="60"/>
      <c r="D81" s="60"/>
      <c r="E81" s="61"/>
      <c r="F81" s="62"/>
      <c r="G81" s="62"/>
      <c r="H81" s="62"/>
      <c r="I81" s="62"/>
    </row>
    <row r="82" spans="1:9" ht="18.75" x14ac:dyDescent="0.25">
      <c r="A82" s="1"/>
      <c r="B82" s="59"/>
      <c r="C82" s="60"/>
      <c r="D82" s="60"/>
      <c r="E82" s="61"/>
      <c r="F82" s="62"/>
      <c r="G82" s="62"/>
      <c r="H82" s="62"/>
      <c r="I82" s="62"/>
    </row>
    <row r="83" spans="1:9" ht="18.75" x14ac:dyDescent="0.25">
      <c r="A83" s="1"/>
      <c r="B83" s="59"/>
      <c r="C83" s="60"/>
      <c r="D83" s="60"/>
      <c r="E83" s="61"/>
      <c r="F83" s="62"/>
      <c r="G83" s="62"/>
      <c r="H83" s="62"/>
      <c r="I83" s="62"/>
    </row>
    <row r="84" spans="1:9" ht="18.75" x14ac:dyDescent="0.25">
      <c r="A84" s="1"/>
      <c r="B84" s="59"/>
      <c r="C84" s="60"/>
      <c r="D84" s="60"/>
      <c r="E84" s="61"/>
      <c r="F84" s="62"/>
      <c r="G84" s="62"/>
      <c r="H84" s="62"/>
      <c r="I84" s="62"/>
    </row>
    <row r="85" spans="1:9" ht="18.75" x14ac:dyDescent="0.25">
      <c r="A85" s="1"/>
      <c r="B85" s="59"/>
      <c r="C85" s="60"/>
      <c r="D85" s="60"/>
      <c r="E85" s="61"/>
      <c r="F85" s="62"/>
      <c r="G85" s="62"/>
      <c r="H85" s="62"/>
      <c r="I85" s="62"/>
    </row>
    <row r="86" spans="1:9" ht="18.75" x14ac:dyDescent="0.25">
      <c r="A86" s="1"/>
      <c r="B86" s="59"/>
      <c r="C86" s="60"/>
      <c r="D86" s="60"/>
      <c r="E86" s="61"/>
      <c r="F86" s="62"/>
      <c r="G86" s="62"/>
      <c r="H86" s="62"/>
      <c r="I86" s="62"/>
    </row>
    <row r="87" spans="1:9" ht="18.75" x14ac:dyDescent="0.25">
      <c r="A87" s="1"/>
      <c r="B87" s="59"/>
      <c r="C87" s="60"/>
      <c r="D87" s="60"/>
      <c r="E87" s="61"/>
      <c r="F87" s="62"/>
      <c r="G87" s="62"/>
      <c r="H87" s="62"/>
      <c r="I87" s="62"/>
    </row>
    <row r="88" spans="1:9" ht="18.75" x14ac:dyDescent="0.25">
      <c r="A88" s="1"/>
      <c r="B88" s="59"/>
      <c r="C88" s="60"/>
      <c r="D88" s="60"/>
      <c r="E88" s="61"/>
      <c r="F88" s="62"/>
      <c r="G88" s="62"/>
      <c r="H88" s="62"/>
      <c r="I88" s="62"/>
    </row>
    <row r="89" spans="1:9" ht="18.75" x14ac:dyDescent="0.25">
      <c r="A89" s="1"/>
      <c r="B89" s="59"/>
      <c r="C89" s="60"/>
      <c r="D89" s="60"/>
      <c r="E89" s="61"/>
      <c r="F89" s="62"/>
      <c r="G89" s="62"/>
      <c r="H89" s="62"/>
      <c r="I89" s="62"/>
    </row>
    <row r="90" spans="1:9" ht="18.75" x14ac:dyDescent="0.25">
      <c r="A90" s="1"/>
      <c r="B90" s="59"/>
      <c r="C90" s="60"/>
      <c r="D90" s="60"/>
      <c r="E90" s="61"/>
      <c r="F90" s="62"/>
      <c r="G90" s="62"/>
      <c r="H90" s="62"/>
      <c r="I90" s="62"/>
    </row>
    <row r="91" spans="1:9" ht="18.75" x14ac:dyDescent="0.25">
      <c r="A91" s="1"/>
      <c r="B91" s="59"/>
      <c r="C91" s="60"/>
      <c r="D91" s="60"/>
      <c r="E91" s="61"/>
      <c r="F91" s="62"/>
      <c r="G91" s="62"/>
      <c r="H91" s="62"/>
      <c r="I91" s="62"/>
    </row>
    <row r="92" spans="1:9" ht="18.75" x14ac:dyDescent="0.25">
      <c r="A92" s="1"/>
      <c r="B92" s="59"/>
      <c r="C92" s="60"/>
      <c r="D92" s="60"/>
      <c r="E92" s="61"/>
      <c r="F92" s="62"/>
      <c r="G92" s="62"/>
      <c r="H92" s="62"/>
      <c r="I92" s="62"/>
    </row>
    <row r="93" spans="1:9" ht="18.75" x14ac:dyDescent="0.25">
      <c r="A93" s="1"/>
      <c r="B93" s="59"/>
      <c r="C93" s="60"/>
      <c r="D93" s="60"/>
      <c r="E93" s="61"/>
      <c r="F93" s="62"/>
      <c r="G93" s="62"/>
      <c r="H93" s="62"/>
      <c r="I93" s="62"/>
    </row>
    <row r="94" spans="1:9" ht="18.75" x14ac:dyDescent="0.25">
      <c r="A94" s="1"/>
      <c r="B94" s="59"/>
      <c r="C94" s="60"/>
      <c r="D94" s="60"/>
      <c r="E94" s="61"/>
      <c r="F94" s="62"/>
      <c r="G94" s="62"/>
      <c r="H94" s="62"/>
      <c r="I94" s="62"/>
    </row>
    <row r="95" spans="1:9" ht="18.75" x14ac:dyDescent="0.25">
      <c r="A95" s="1"/>
      <c r="B95" s="59"/>
      <c r="C95" s="60"/>
      <c r="D95" s="60"/>
      <c r="E95" s="61"/>
      <c r="F95" s="62"/>
      <c r="G95" s="62"/>
      <c r="H95" s="62"/>
      <c r="I95" s="62"/>
    </row>
    <row r="96" spans="1:9" ht="18.75" x14ac:dyDescent="0.25">
      <c r="A96" s="1"/>
      <c r="B96" s="59"/>
      <c r="C96" s="60"/>
      <c r="D96" s="60"/>
      <c r="E96" s="61"/>
      <c r="F96" s="62"/>
      <c r="G96" s="62"/>
      <c r="H96" s="62"/>
      <c r="I96" s="62"/>
    </row>
    <row r="97" spans="1:9" ht="18.75" x14ac:dyDescent="0.25">
      <c r="A97" s="1"/>
      <c r="B97" s="59"/>
      <c r="C97" s="60"/>
      <c r="D97" s="60"/>
      <c r="E97" s="61"/>
      <c r="F97" s="62"/>
      <c r="G97" s="62"/>
      <c r="H97" s="62"/>
      <c r="I97" s="62"/>
    </row>
    <row r="98" spans="1:9" ht="18.75" x14ac:dyDescent="0.25">
      <c r="A98" s="1"/>
      <c r="B98" s="59"/>
      <c r="C98" s="60"/>
      <c r="D98" s="60"/>
      <c r="E98" s="61"/>
      <c r="F98" s="62"/>
      <c r="G98" s="62"/>
      <c r="H98" s="62"/>
      <c r="I98" s="62"/>
    </row>
    <row r="99" spans="1:9" ht="18.75" x14ac:dyDescent="0.25">
      <c r="A99" s="1"/>
      <c r="B99" s="59"/>
      <c r="C99" s="60"/>
      <c r="D99" s="60"/>
      <c r="E99" s="61"/>
      <c r="F99" s="62"/>
      <c r="G99" s="62"/>
      <c r="H99" s="62"/>
      <c r="I99" s="62"/>
    </row>
    <row r="100" spans="1:9" ht="18.75" x14ac:dyDescent="0.25">
      <c r="A100" s="1"/>
      <c r="B100" s="59"/>
      <c r="C100" s="60"/>
      <c r="D100" s="60"/>
      <c r="E100" s="61"/>
      <c r="F100" s="62"/>
      <c r="G100" s="62"/>
      <c r="H100" s="62"/>
      <c r="I100" s="62"/>
    </row>
    <row r="101" spans="1:9" ht="18.75" x14ac:dyDescent="0.25">
      <c r="A101" s="1"/>
      <c r="B101" s="59"/>
      <c r="C101" s="60"/>
      <c r="D101" s="60"/>
      <c r="E101" s="61"/>
      <c r="F101" s="62"/>
      <c r="G101" s="62"/>
      <c r="H101" s="62"/>
      <c r="I101" s="62"/>
    </row>
    <row r="102" spans="1:9" ht="18.75" x14ac:dyDescent="0.25">
      <c r="A102" s="1"/>
      <c r="B102" s="59"/>
      <c r="C102" s="60"/>
      <c r="D102" s="60"/>
      <c r="E102" s="61"/>
      <c r="F102" s="62"/>
      <c r="G102" s="62"/>
      <c r="H102" s="62"/>
      <c r="I102" s="62"/>
    </row>
    <row r="103" spans="1:9" ht="18.75" x14ac:dyDescent="0.25">
      <c r="A103" s="1"/>
      <c r="B103" s="59"/>
      <c r="C103" s="60"/>
      <c r="D103" s="60"/>
      <c r="E103" s="61"/>
      <c r="F103" s="62"/>
      <c r="G103" s="62"/>
      <c r="H103" s="62"/>
      <c r="I103" s="62"/>
    </row>
    <row r="104" spans="1:9" ht="18.75" x14ac:dyDescent="0.25">
      <c r="A104" s="1"/>
      <c r="B104" s="59"/>
      <c r="C104" s="60"/>
      <c r="D104" s="60"/>
      <c r="E104" s="61"/>
      <c r="F104" s="62"/>
      <c r="G104" s="62"/>
      <c r="H104" s="62"/>
      <c r="I104" s="62"/>
    </row>
    <row r="105" spans="1:9" ht="18.75" x14ac:dyDescent="0.25">
      <c r="A105" s="1"/>
      <c r="B105" s="59"/>
      <c r="C105" s="60"/>
      <c r="D105" s="60"/>
      <c r="E105" s="61"/>
      <c r="F105" s="62"/>
      <c r="G105" s="62"/>
      <c r="H105" s="62"/>
      <c r="I105" s="62"/>
    </row>
    <row r="106" spans="1:9" ht="18.75" x14ac:dyDescent="0.25">
      <c r="A106" s="1"/>
      <c r="B106" s="59"/>
      <c r="C106" s="60"/>
      <c r="D106" s="60"/>
      <c r="E106" s="61"/>
      <c r="F106" s="62"/>
      <c r="G106" s="62"/>
      <c r="H106" s="62"/>
      <c r="I106" s="62"/>
    </row>
    <row r="107" spans="1:9" ht="18.75" x14ac:dyDescent="0.25">
      <c r="A107" s="1"/>
      <c r="B107" s="59"/>
      <c r="C107" s="60"/>
      <c r="D107" s="60"/>
      <c r="E107" s="61"/>
      <c r="F107" s="62"/>
      <c r="G107" s="62"/>
      <c r="H107" s="62"/>
      <c r="I107" s="62"/>
    </row>
    <row r="108" spans="1:9" ht="18.75" x14ac:dyDescent="0.25">
      <c r="A108" s="1"/>
      <c r="B108" s="59"/>
      <c r="C108" s="60"/>
      <c r="D108" s="60"/>
      <c r="E108" s="61"/>
      <c r="F108" s="62"/>
      <c r="G108" s="62"/>
      <c r="H108" s="62"/>
      <c r="I108" s="62"/>
    </row>
    <row r="109" spans="1:9" ht="18.75" x14ac:dyDescent="0.25">
      <c r="A109" s="1"/>
      <c r="B109" s="59"/>
      <c r="C109" s="60"/>
      <c r="D109" s="60"/>
      <c r="E109" s="61"/>
      <c r="F109" s="62"/>
      <c r="G109" s="62"/>
      <c r="H109" s="62"/>
      <c r="I109" s="62"/>
    </row>
    <row r="110" spans="1:9" ht="18.75" x14ac:dyDescent="0.25">
      <c r="A110" s="1"/>
      <c r="B110" s="59"/>
      <c r="C110" s="60"/>
      <c r="D110" s="60"/>
      <c r="E110" s="61"/>
      <c r="F110" s="62"/>
      <c r="G110" s="62"/>
      <c r="H110" s="62"/>
      <c r="I110" s="62"/>
    </row>
    <row r="111" spans="1:9" ht="18.75" x14ac:dyDescent="0.25">
      <c r="A111" s="1"/>
      <c r="B111" s="59"/>
      <c r="C111" s="60"/>
      <c r="D111" s="60"/>
      <c r="E111" s="61"/>
      <c r="F111" s="62"/>
      <c r="G111" s="62"/>
      <c r="H111" s="62"/>
      <c r="I111" s="62"/>
    </row>
    <row r="112" spans="1:9" ht="18.75" x14ac:dyDescent="0.25">
      <c r="A112" s="1"/>
      <c r="B112" s="59"/>
      <c r="C112" s="60"/>
      <c r="D112" s="60"/>
      <c r="E112" s="61"/>
      <c r="F112" s="62"/>
      <c r="G112" s="62"/>
      <c r="H112" s="62"/>
      <c r="I112" s="62"/>
    </row>
    <row r="113" spans="1:9" ht="18.75" x14ac:dyDescent="0.25">
      <c r="A113" s="1"/>
      <c r="B113" s="59"/>
      <c r="C113" s="60"/>
      <c r="D113" s="60"/>
      <c r="E113" s="61"/>
      <c r="F113" s="62"/>
      <c r="G113" s="62"/>
      <c r="H113" s="62"/>
      <c r="I113" s="62"/>
    </row>
    <row r="114" spans="1:9" ht="18.75" x14ac:dyDescent="0.25">
      <c r="A114" s="1"/>
      <c r="B114" s="59"/>
      <c r="C114" s="60"/>
      <c r="D114" s="60"/>
      <c r="E114" s="61"/>
      <c r="F114" s="62"/>
      <c r="G114" s="62"/>
      <c r="H114" s="62"/>
      <c r="I114" s="62"/>
    </row>
    <row r="115" spans="1:9" ht="18.75" x14ac:dyDescent="0.25">
      <c r="A115" s="1"/>
      <c r="B115" s="59"/>
      <c r="C115" s="60"/>
      <c r="D115" s="60"/>
      <c r="E115" s="61"/>
      <c r="F115" s="62"/>
      <c r="G115" s="62"/>
      <c r="H115" s="62"/>
      <c r="I115" s="62"/>
    </row>
    <row r="116" spans="1:9" ht="18.75" x14ac:dyDescent="0.25">
      <c r="A116" s="1"/>
      <c r="B116" s="59"/>
      <c r="C116" s="60"/>
      <c r="D116" s="60"/>
      <c r="E116" s="61"/>
      <c r="F116" s="62"/>
      <c r="G116" s="62"/>
      <c r="H116" s="62"/>
      <c r="I116" s="62"/>
    </row>
    <row r="117" spans="1:9" ht="18.75" x14ac:dyDescent="0.25">
      <c r="A117" s="1"/>
      <c r="B117" s="59"/>
      <c r="C117" s="60"/>
      <c r="D117" s="60"/>
      <c r="E117" s="61"/>
      <c r="F117" s="62"/>
      <c r="G117" s="62"/>
      <c r="H117" s="62"/>
      <c r="I117" s="62"/>
    </row>
    <row r="118" spans="1:9" ht="18.75" x14ac:dyDescent="0.25">
      <c r="A118" s="1"/>
      <c r="B118" s="59"/>
      <c r="C118" s="60"/>
      <c r="D118" s="60"/>
      <c r="E118" s="61"/>
      <c r="F118" s="62"/>
      <c r="G118" s="62"/>
      <c r="H118" s="62"/>
      <c r="I118" s="62"/>
    </row>
    <row r="119" spans="1:9" ht="18.75" x14ac:dyDescent="0.25">
      <c r="A119" s="1"/>
      <c r="B119" s="59"/>
      <c r="C119" s="60"/>
      <c r="D119" s="60"/>
      <c r="E119" s="61"/>
      <c r="F119" s="62"/>
      <c r="G119" s="62"/>
      <c r="H119" s="62"/>
      <c r="I119" s="62"/>
    </row>
    <row r="120" spans="1:9" ht="18.75" x14ac:dyDescent="0.25">
      <c r="A120" s="1"/>
      <c r="B120" s="59"/>
      <c r="C120" s="60"/>
      <c r="D120" s="60"/>
      <c r="E120" s="61"/>
      <c r="F120" s="62"/>
      <c r="G120" s="62"/>
      <c r="H120" s="62"/>
      <c r="I120" s="62"/>
    </row>
    <row r="121" spans="1:9" ht="18.75" x14ac:dyDescent="0.25">
      <c r="A121" s="1"/>
      <c r="B121" s="59"/>
      <c r="C121" s="60"/>
      <c r="D121" s="60"/>
      <c r="E121" s="61"/>
      <c r="F121" s="62"/>
      <c r="G121" s="62"/>
      <c r="H121" s="62"/>
      <c r="I121" s="62"/>
    </row>
    <row r="122" spans="1:9" ht="18.75" x14ac:dyDescent="0.25">
      <c r="A122" s="1"/>
      <c r="B122" s="59"/>
      <c r="C122" s="60"/>
      <c r="D122" s="60"/>
      <c r="E122" s="61"/>
      <c r="F122" s="62"/>
      <c r="G122" s="62"/>
      <c r="H122" s="62"/>
      <c r="I122" s="62"/>
    </row>
    <row r="123" spans="1:9" ht="18.75" x14ac:dyDescent="0.25">
      <c r="A123" s="1"/>
      <c r="B123" s="59"/>
      <c r="C123" s="60"/>
      <c r="D123" s="60"/>
      <c r="E123" s="61"/>
      <c r="F123" s="62"/>
      <c r="G123" s="62"/>
      <c r="H123" s="62"/>
      <c r="I123" s="62"/>
    </row>
    <row r="124" spans="1:9" ht="18.75" x14ac:dyDescent="0.25">
      <c r="A124" s="1"/>
      <c r="B124" s="59"/>
      <c r="C124" s="60"/>
      <c r="D124" s="60"/>
      <c r="E124" s="61"/>
      <c r="F124" s="62"/>
      <c r="G124" s="62"/>
      <c r="H124" s="62"/>
      <c r="I124" s="62"/>
    </row>
    <row r="125" spans="1:9" ht="18.75" x14ac:dyDescent="0.25">
      <c r="A125" s="1"/>
      <c r="B125" s="59"/>
      <c r="C125" s="60"/>
      <c r="D125" s="60"/>
      <c r="E125" s="61"/>
      <c r="F125" s="62"/>
      <c r="G125" s="62"/>
      <c r="H125" s="62"/>
      <c r="I125" s="62"/>
    </row>
    <row r="126" spans="1:9" ht="18.75" x14ac:dyDescent="0.25">
      <c r="A126" s="1"/>
      <c r="B126" s="59"/>
      <c r="C126" s="60"/>
      <c r="D126" s="60"/>
      <c r="E126" s="61"/>
      <c r="F126" s="62"/>
      <c r="G126" s="62"/>
      <c r="H126" s="62"/>
      <c r="I126" s="62"/>
    </row>
    <row r="127" spans="1:9" ht="18.75" x14ac:dyDescent="0.25">
      <c r="A127" s="1"/>
      <c r="B127" s="59"/>
      <c r="C127" s="60"/>
      <c r="D127" s="60"/>
      <c r="E127" s="61"/>
      <c r="F127" s="62"/>
      <c r="G127" s="62"/>
      <c r="H127" s="62"/>
      <c r="I127" s="62"/>
    </row>
    <row r="128" spans="1:9" ht="18.75" x14ac:dyDescent="0.25">
      <c r="A128" s="1"/>
      <c r="B128" s="59"/>
      <c r="C128" s="60"/>
      <c r="D128" s="60"/>
      <c r="E128" s="61"/>
      <c r="F128" s="62"/>
      <c r="G128" s="62"/>
      <c r="H128" s="62"/>
      <c r="I128" s="62"/>
    </row>
    <row r="129" spans="1:9" ht="18.75" x14ac:dyDescent="0.25">
      <c r="A129" s="1"/>
      <c r="B129" s="59"/>
      <c r="C129" s="60"/>
      <c r="D129" s="60"/>
      <c r="E129" s="61"/>
      <c r="F129" s="62"/>
      <c r="G129" s="62"/>
      <c r="H129" s="62"/>
      <c r="I129" s="62"/>
    </row>
    <row r="130" spans="1:9" ht="18.75" x14ac:dyDescent="0.25">
      <c r="A130" s="1"/>
      <c r="B130" s="59"/>
      <c r="C130" s="60"/>
      <c r="D130" s="60"/>
      <c r="E130" s="61"/>
      <c r="F130" s="62"/>
      <c r="G130" s="62"/>
      <c r="H130" s="62"/>
      <c r="I130" s="62"/>
    </row>
    <row r="131" spans="1:9" ht="18.75" x14ac:dyDescent="0.25">
      <c r="A131" s="1"/>
      <c r="B131" s="59"/>
      <c r="C131" s="60"/>
      <c r="D131" s="60"/>
      <c r="E131" s="61"/>
      <c r="F131" s="62"/>
      <c r="G131" s="62"/>
      <c r="H131" s="62"/>
      <c r="I131" s="62"/>
    </row>
    <row r="132" spans="1:9" ht="18.75" x14ac:dyDescent="0.25">
      <c r="A132" s="1"/>
      <c r="B132" s="59"/>
      <c r="C132" s="60"/>
      <c r="D132" s="60"/>
      <c r="E132" s="61"/>
      <c r="F132" s="62"/>
      <c r="G132" s="62"/>
      <c r="H132" s="62"/>
      <c r="I132" s="62"/>
    </row>
    <row r="133" spans="1:9" ht="18.75" x14ac:dyDescent="0.25">
      <c r="A133" s="1"/>
      <c r="B133" s="59"/>
      <c r="C133" s="60"/>
      <c r="D133" s="60"/>
      <c r="E133" s="61"/>
      <c r="F133" s="62"/>
      <c r="G133" s="62"/>
      <c r="H133" s="62"/>
      <c r="I133" s="62"/>
    </row>
    <row r="134" spans="1:9" ht="18.75" x14ac:dyDescent="0.25">
      <c r="A134" s="1"/>
      <c r="B134" s="59"/>
      <c r="C134" s="60"/>
      <c r="D134" s="60"/>
      <c r="E134" s="61"/>
      <c r="F134" s="62"/>
      <c r="G134" s="62"/>
      <c r="H134" s="62"/>
      <c r="I134" s="62"/>
    </row>
    <row r="135" spans="1:9" ht="18.75" x14ac:dyDescent="0.25">
      <c r="A135" s="1"/>
      <c r="B135" s="59"/>
      <c r="C135" s="60"/>
      <c r="D135" s="60"/>
      <c r="E135" s="61"/>
      <c r="F135" s="62"/>
      <c r="G135" s="62"/>
      <c r="H135" s="62"/>
      <c r="I135" s="62"/>
    </row>
    <row r="136" spans="1:9" ht="18.75" x14ac:dyDescent="0.25">
      <c r="A136" s="1"/>
      <c r="B136" s="59"/>
      <c r="C136" s="60"/>
      <c r="D136" s="60"/>
      <c r="E136" s="61"/>
      <c r="F136" s="62"/>
      <c r="G136" s="62"/>
      <c r="H136" s="62"/>
      <c r="I136" s="62"/>
    </row>
    <row r="137" spans="1:9" ht="18.75" x14ac:dyDescent="0.25">
      <c r="A137" s="1"/>
      <c r="B137" s="59"/>
      <c r="C137" s="60"/>
      <c r="D137" s="60"/>
      <c r="E137" s="61"/>
      <c r="F137" s="62"/>
      <c r="G137" s="62"/>
      <c r="H137" s="62"/>
      <c r="I137" s="62"/>
    </row>
    <row r="138" spans="1:9" ht="18.75" x14ac:dyDescent="0.25">
      <c r="A138" s="1"/>
      <c r="B138" s="59"/>
      <c r="C138" s="60"/>
      <c r="D138" s="60"/>
      <c r="E138" s="61"/>
      <c r="F138" s="62"/>
      <c r="G138" s="62"/>
      <c r="H138" s="62"/>
      <c r="I138" s="62"/>
    </row>
    <row r="139" spans="1:9" ht="18.75" x14ac:dyDescent="0.25">
      <c r="A139" s="1"/>
      <c r="B139" s="59"/>
      <c r="C139" s="60"/>
      <c r="D139" s="60"/>
      <c r="E139" s="61"/>
      <c r="F139" s="62"/>
      <c r="G139" s="62"/>
      <c r="H139" s="62"/>
      <c r="I139" s="62"/>
    </row>
    <row r="140" spans="1:9" ht="18.75" x14ac:dyDescent="0.25">
      <c r="A140" s="1"/>
      <c r="B140" s="59"/>
      <c r="C140" s="60"/>
      <c r="D140" s="60"/>
      <c r="E140" s="61"/>
      <c r="F140" s="62"/>
      <c r="G140" s="62"/>
      <c r="H140" s="62"/>
      <c r="I140" s="62"/>
    </row>
    <row r="141" spans="1:9" ht="18.75" x14ac:dyDescent="0.25">
      <c r="A141" s="1"/>
      <c r="B141" s="59"/>
      <c r="C141" s="60"/>
      <c r="D141" s="60"/>
      <c r="E141" s="61"/>
      <c r="F141" s="62"/>
      <c r="G141" s="62"/>
      <c r="H141" s="62"/>
      <c r="I141" s="62"/>
    </row>
    <row r="142" spans="1:9" ht="18.75" x14ac:dyDescent="0.25">
      <c r="A142" s="1"/>
      <c r="B142" s="59"/>
      <c r="C142" s="60"/>
      <c r="D142" s="60"/>
      <c r="E142" s="61"/>
      <c r="F142" s="62"/>
      <c r="G142" s="62"/>
      <c r="H142" s="62"/>
      <c r="I142" s="62"/>
    </row>
    <row r="143" spans="1:9" ht="18.75" x14ac:dyDescent="0.25">
      <c r="A143" s="1"/>
      <c r="B143" s="59"/>
      <c r="C143" s="60"/>
      <c r="D143" s="60"/>
      <c r="E143" s="61"/>
      <c r="F143" s="62"/>
      <c r="G143" s="62"/>
      <c r="H143" s="62"/>
      <c r="I143" s="62"/>
    </row>
    <row r="144" spans="1:9" ht="18.75" x14ac:dyDescent="0.25">
      <c r="A144" s="1"/>
      <c r="B144" s="59"/>
      <c r="C144" s="60"/>
      <c r="D144" s="60"/>
      <c r="E144" s="61"/>
      <c r="F144" s="62"/>
      <c r="G144" s="62"/>
      <c r="H144" s="62"/>
      <c r="I144" s="62"/>
    </row>
    <row r="145" spans="1:9" ht="18.75" x14ac:dyDescent="0.25">
      <c r="A145" s="1"/>
      <c r="B145" s="59"/>
      <c r="C145" s="60"/>
      <c r="D145" s="60"/>
      <c r="E145" s="61"/>
      <c r="F145" s="62"/>
      <c r="G145" s="62"/>
      <c r="H145" s="62"/>
      <c r="I145" s="62"/>
    </row>
    <row r="146" spans="1:9" ht="18.75" x14ac:dyDescent="0.25">
      <c r="A146" s="1"/>
      <c r="B146" s="59"/>
      <c r="C146" s="60"/>
      <c r="D146" s="60"/>
      <c r="E146" s="61"/>
      <c r="F146" s="62"/>
      <c r="G146" s="62"/>
      <c r="H146" s="62"/>
      <c r="I146" s="62"/>
    </row>
    <row r="147" spans="1:9" ht="18.75" x14ac:dyDescent="0.25">
      <c r="A147" s="1"/>
      <c r="B147" s="59"/>
      <c r="C147" s="60"/>
      <c r="D147" s="60"/>
      <c r="E147" s="61"/>
      <c r="F147" s="62"/>
      <c r="G147" s="62"/>
      <c r="H147" s="62"/>
      <c r="I147" s="62"/>
    </row>
    <row r="148" spans="1:9" ht="18.75" x14ac:dyDescent="0.25">
      <c r="A148" s="1"/>
      <c r="B148" s="59"/>
      <c r="C148" s="60"/>
      <c r="D148" s="60"/>
      <c r="E148" s="61"/>
      <c r="F148" s="62"/>
      <c r="G148" s="62"/>
      <c r="H148" s="62"/>
      <c r="I148" s="62"/>
    </row>
    <row r="149" spans="1:9" ht="18.75" x14ac:dyDescent="0.25">
      <c r="A149" s="1"/>
      <c r="B149" s="59"/>
      <c r="C149" s="60"/>
      <c r="D149" s="60"/>
      <c r="E149" s="61"/>
      <c r="F149" s="62"/>
      <c r="G149" s="62"/>
      <c r="H149" s="62"/>
      <c r="I149" s="62"/>
    </row>
    <row r="150" spans="1:9" ht="18.75" x14ac:dyDescent="0.25">
      <c r="A150" s="1"/>
      <c r="B150" s="59"/>
      <c r="C150" s="60"/>
      <c r="D150" s="60"/>
      <c r="E150" s="61"/>
      <c r="F150" s="62"/>
      <c r="G150" s="62"/>
      <c r="H150" s="62"/>
      <c r="I150" s="62"/>
    </row>
    <row r="151" spans="1:9" ht="18.75" x14ac:dyDescent="0.25">
      <c r="A151" s="1"/>
      <c r="B151" s="59"/>
      <c r="C151" s="60"/>
      <c r="D151" s="60"/>
      <c r="E151" s="61"/>
      <c r="F151" s="62"/>
      <c r="G151" s="62"/>
      <c r="H151" s="62"/>
      <c r="I151" s="62"/>
    </row>
    <row r="152" spans="1:9" ht="18.75" x14ac:dyDescent="0.25">
      <c r="A152" s="1"/>
      <c r="B152" s="59"/>
      <c r="C152" s="60"/>
      <c r="D152" s="60"/>
      <c r="E152" s="61"/>
      <c r="F152" s="62"/>
      <c r="G152" s="62"/>
      <c r="H152" s="62"/>
      <c r="I152" s="62"/>
    </row>
    <row r="153" spans="1:9" ht="18.75" x14ac:dyDescent="0.25">
      <c r="A153" s="1"/>
      <c r="B153" s="59"/>
      <c r="C153" s="60"/>
      <c r="D153" s="60"/>
      <c r="E153" s="61"/>
      <c r="F153" s="62"/>
      <c r="G153" s="62"/>
      <c r="H153" s="62"/>
      <c r="I153" s="62"/>
    </row>
    <row r="154" spans="1:9" ht="18.75" x14ac:dyDescent="0.25">
      <c r="A154" s="1"/>
      <c r="B154" s="59"/>
      <c r="C154" s="60"/>
      <c r="D154" s="60"/>
      <c r="E154" s="61"/>
      <c r="F154" s="62"/>
      <c r="G154" s="62"/>
      <c r="H154" s="62"/>
      <c r="I154" s="62"/>
    </row>
    <row r="155" spans="1:9" ht="18.75" x14ac:dyDescent="0.25">
      <c r="A155" s="1"/>
      <c r="B155" s="59"/>
      <c r="C155" s="60"/>
      <c r="D155" s="60"/>
      <c r="E155" s="61"/>
      <c r="F155" s="62"/>
      <c r="G155" s="62"/>
      <c r="H155" s="62"/>
      <c r="I155" s="62"/>
    </row>
    <row r="156" spans="1:9" ht="18.75" x14ac:dyDescent="0.25">
      <c r="A156" s="1"/>
      <c r="B156" s="59"/>
      <c r="C156" s="60"/>
      <c r="D156" s="60"/>
      <c r="E156" s="61"/>
      <c r="F156" s="62"/>
      <c r="G156" s="62"/>
      <c r="H156" s="62"/>
      <c r="I156" s="62"/>
    </row>
    <row r="157" spans="1:9" ht="18.75" x14ac:dyDescent="0.25">
      <c r="A157" s="1"/>
      <c r="B157" s="59"/>
      <c r="C157" s="60"/>
      <c r="D157" s="60"/>
      <c r="E157" s="61"/>
      <c r="F157" s="62"/>
      <c r="G157" s="62"/>
      <c r="H157" s="62"/>
      <c r="I157" s="62"/>
    </row>
    <row r="158" spans="1:9" ht="18.75" x14ac:dyDescent="0.25">
      <c r="A158" s="1"/>
      <c r="B158" s="59"/>
      <c r="C158" s="60"/>
      <c r="D158" s="60"/>
      <c r="E158" s="61"/>
      <c r="F158" s="62"/>
      <c r="G158" s="62"/>
      <c r="H158" s="62"/>
      <c r="I158" s="62"/>
    </row>
    <row r="159" spans="1:9" ht="18.75" x14ac:dyDescent="0.25">
      <c r="A159" s="1"/>
      <c r="B159" s="59"/>
      <c r="C159" s="60"/>
      <c r="D159" s="60"/>
      <c r="E159" s="61"/>
      <c r="F159" s="62"/>
      <c r="G159" s="62"/>
      <c r="H159" s="62"/>
      <c r="I159" s="62"/>
    </row>
    <row r="160" spans="1:9" ht="18.75" x14ac:dyDescent="0.25">
      <c r="A160" s="1"/>
      <c r="B160" s="59"/>
      <c r="C160" s="60"/>
      <c r="D160" s="60"/>
      <c r="E160" s="61"/>
      <c r="F160" s="62"/>
      <c r="G160" s="62"/>
      <c r="H160" s="62"/>
      <c r="I160" s="62"/>
    </row>
    <row r="161" spans="1:9" ht="18.75" x14ac:dyDescent="0.25">
      <c r="A161" s="1"/>
      <c r="B161" s="59"/>
      <c r="C161" s="60"/>
      <c r="D161" s="60"/>
      <c r="E161" s="61"/>
      <c r="F161" s="62"/>
      <c r="G161" s="62"/>
      <c r="H161" s="62"/>
      <c r="I161" s="62"/>
    </row>
    <row r="162" spans="1:9" ht="18.75" x14ac:dyDescent="0.25">
      <c r="A162" s="1"/>
      <c r="B162" s="59"/>
      <c r="C162" s="60"/>
      <c r="D162" s="60"/>
      <c r="E162" s="61"/>
      <c r="F162" s="62"/>
      <c r="G162" s="62"/>
      <c r="H162" s="62"/>
      <c r="I162" s="62"/>
    </row>
    <row r="163" spans="1:9" ht="18.75" x14ac:dyDescent="0.25">
      <c r="A163" s="1"/>
      <c r="B163" s="59"/>
      <c r="C163" s="60"/>
      <c r="D163" s="60"/>
      <c r="E163" s="61"/>
      <c r="F163" s="62"/>
      <c r="G163" s="62"/>
      <c r="H163" s="62"/>
      <c r="I163" s="62"/>
    </row>
    <row r="164" spans="1:9" ht="18.75" x14ac:dyDescent="0.25">
      <c r="A164" s="1"/>
      <c r="B164" s="59"/>
      <c r="C164" s="60"/>
      <c r="D164" s="60"/>
      <c r="E164" s="61"/>
      <c r="F164" s="62"/>
      <c r="G164" s="62"/>
      <c r="H164" s="62"/>
      <c r="I164" s="62"/>
    </row>
    <row r="165" spans="1:9" ht="18.75" x14ac:dyDescent="0.25">
      <c r="A165" s="1"/>
      <c r="B165" s="59"/>
      <c r="C165" s="60"/>
      <c r="D165" s="60"/>
      <c r="E165" s="61"/>
      <c r="F165" s="62"/>
      <c r="G165" s="62"/>
      <c r="H165" s="62"/>
      <c r="I165" s="62"/>
    </row>
    <row r="166" spans="1:9" ht="18.75" x14ac:dyDescent="0.25">
      <c r="A166" s="1"/>
      <c r="B166" s="59"/>
      <c r="C166" s="60"/>
      <c r="D166" s="60"/>
      <c r="E166" s="61"/>
      <c r="F166" s="62"/>
      <c r="G166" s="62"/>
      <c r="H166" s="62"/>
      <c r="I166" s="62"/>
    </row>
    <row r="167" spans="1:9" ht="18.75" x14ac:dyDescent="0.25">
      <c r="A167" s="1"/>
      <c r="B167" s="59"/>
      <c r="C167" s="60"/>
      <c r="D167" s="60"/>
      <c r="E167" s="61"/>
      <c r="F167" s="62"/>
      <c r="G167" s="62"/>
      <c r="H167" s="62"/>
      <c r="I167" s="62"/>
    </row>
    <row r="168" spans="1:9" ht="18.75" x14ac:dyDescent="0.25">
      <c r="A168" s="1"/>
      <c r="B168" s="59"/>
      <c r="C168" s="60"/>
      <c r="D168" s="60"/>
      <c r="E168" s="61"/>
      <c r="F168" s="62"/>
      <c r="G168" s="62"/>
      <c r="H168" s="62"/>
      <c r="I168" s="62"/>
    </row>
    <row r="169" spans="1:9" ht="18.75" x14ac:dyDescent="0.25">
      <c r="A169" s="1"/>
      <c r="B169" s="59"/>
      <c r="C169" s="60"/>
      <c r="D169" s="60"/>
      <c r="E169" s="61"/>
      <c r="F169" s="62"/>
      <c r="G169" s="62"/>
      <c r="H169" s="62"/>
      <c r="I169" s="62"/>
    </row>
    <row r="170" spans="1:9" ht="18.75" x14ac:dyDescent="0.25">
      <c r="A170" s="1"/>
      <c r="B170" s="59"/>
      <c r="C170" s="60"/>
      <c r="D170" s="60"/>
      <c r="E170" s="61"/>
      <c r="F170" s="62"/>
      <c r="G170" s="62"/>
      <c r="H170" s="62"/>
      <c r="I170" s="62"/>
    </row>
    <row r="171" spans="1:9" ht="18.75" x14ac:dyDescent="0.25">
      <c r="A171" s="1"/>
      <c r="B171" s="59"/>
      <c r="C171" s="60"/>
      <c r="D171" s="60"/>
      <c r="E171" s="61"/>
      <c r="F171" s="62"/>
      <c r="G171" s="62"/>
      <c r="H171" s="62"/>
      <c r="I171" s="62"/>
    </row>
    <row r="172" spans="1:9" ht="18.75" x14ac:dyDescent="0.25">
      <c r="A172" s="1"/>
      <c r="B172" s="59"/>
      <c r="C172" s="60"/>
      <c r="D172" s="60"/>
      <c r="E172" s="61"/>
      <c r="F172" s="62"/>
      <c r="G172" s="62"/>
      <c r="H172" s="62"/>
      <c r="I172" s="62"/>
    </row>
    <row r="173" spans="1:9" ht="18.75" x14ac:dyDescent="0.25">
      <c r="A173" s="1"/>
      <c r="B173" s="59"/>
      <c r="C173" s="60"/>
      <c r="D173" s="60"/>
      <c r="E173" s="61"/>
      <c r="F173" s="62"/>
      <c r="G173" s="62"/>
      <c r="H173" s="62"/>
      <c r="I173" s="62"/>
    </row>
    <row r="174" spans="1:9" ht="18.75" x14ac:dyDescent="0.25">
      <c r="A174" s="1"/>
      <c r="B174" s="59"/>
      <c r="C174" s="60"/>
      <c r="D174" s="60"/>
      <c r="E174" s="61"/>
      <c r="F174" s="62"/>
      <c r="G174" s="62"/>
      <c r="H174" s="62"/>
      <c r="I174" s="62"/>
    </row>
    <row r="175" spans="1:9" ht="18.75" x14ac:dyDescent="0.25">
      <c r="A175" s="1"/>
      <c r="B175" s="59"/>
      <c r="C175" s="60"/>
      <c r="D175" s="60"/>
      <c r="E175" s="61"/>
      <c r="F175" s="62"/>
      <c r="G175" s="62"/>
      <c r="H175" s="62"/>
      <c r="I175" s="62"/>
    </row>
    <row r="176" spans="1:9" ht="18.75" x14ac:dyDescent="0.25">
      <c r="A176" s="1"/>
      <c r="B176" s="59"/>
      <c r="C176" s="60"/>
      <c r="D176" s="60"/>
      <c r="E176" s="61"/>
      <c r="F176" s="62"/>
      <c r="G176" s="62"/>
      <c r="H176" s="62"/>
      <c r="I176" s="62"/>
    </row>
    <row r="177" spans="1:9" ht="18.75" x14ac:dyDescent="0.25">
      <c r="A177" s="1"/>
      <c r="B177" s="59"/>
      <c r="C177" s="60"/>
      <c r="D177" s="60"/>
      <c r="E177" s="61"/>
      <c r="F177" s="62"/>
      <c r="G177" s="62"/>
      <c r="H177" s="62"/>
      <c r="I177" s="62"/>
    </row>
    <row r="178" spans="1:9" ht="18.75" x14ac:dyDescent="0.25">
      <c r="A178" s="1"/>
      <c r="B178" s="59"/>
      <c r="C178" s="60"/>
      <c r="D178" s="60"/>
      <c r="E178" s="61"/>
      <c r="F178" s="62"/>
      <c r="G178" s="62"/>
      <c r="H178" s="62"/>
      <c r="I178" s="62"/>
    </row>
    <row r="179" spans="1:9" ht="18.75" x14ac:dyDescent="0.25">
      <c r="A179" s="1"/>
      <c r="B179" s="59"/>
      <c r="C179" s="60"/>
      <c r="D179" s="60"/>
      <c r="E179" s="61"/>
      <c r="F179" s="62"/>
      <c r="G179" s="62"/>
      <c r="H179" s="62"/>
      <c r="I179" s="62"/>
    </row>
    <row r="180" spans="1:9" ht="18.75" x14ac:dyDescent="0.25">
      <c r="A180" s="1"/>
      <c r="B180" s="59"/>
      <c r="C180" s="60"/>
      <c r="D180" s="60"/>
      <c r="E180" s="61"/>
      <c r="F180" s="62"/>
      <c r="G180" s="62"/>
      <c r="H180" s="62"/>
      <c r="I180" s="62"/>
    </row>
    <row r="181" spans="1:9" ht="18.75" x14ac:dyDescent="0.25">
      <c r="A181" s="1"/>
      <c r="B181" s="59"/>
      <c r="C181" s="60"/>
      <c r="D181" s="60"/>
      <c r="E181" s="61"/>
      <c r="F181" s="62"/>
      <c r="G181" s="62"/>
      <c r="H181" s="62"/>
      <c r="I181" s="62"/>
    </row>
    <row r="182" spans="1:9" ht="18.75" x14ac:dyDescent="0.25">
      <c r="A182" s="1"/>
      <c r="B182" s="59"/>
      <c r="C182" s="60"/>
      <c r="D182" s="60"/>
      <c r="E182" s="61"/>
      <c r="F182" s="62"/>
      <c r="G182" s="62"/>
      <c r="H182" s="62"/>
      <c r="I182" s="62"/>
    </row>
    <row r="183" spans="1:9" ht="18.75" x14ac:dyDescent="0.25">
      <c r="A183" s="1"/>
      <c r="B183" s="59"/>
      <c r="C183" s="60"/>
      <c r="D183" s="60"/>
      <c r="E183" s="61"/>
      <c r="F183" s="62"/>
      <c r="G183" s="62"/>
      <c r="H183" s="62"/>
      <c r="I183" s="62"/>
    </row>
    <row r="184" spans="1:9" ht="18.75" x14ac:dyDescent="0.25">
      <c r="A184" s="1"/>
      <c r="B184" s="59"/>
      <c r="C184" s="60"/>
      <c r="D184" s="60"/>
      <c r="E184" s="61"/>
      <c r="F184" s="62"/>
      <c r="G184" s="62"/>
      <c r="H184" s="62"/>
      <c r="I184" s="62"/>
    </row>
    <row r="185" spans="1:9" ht="18.75" x14ac:dyDescent="0.25">
      <c r="A185" s="1"/>
      <c r="B185" s="59"/>
      <c r="C185" s="60"/>
      <c r="D185" s="60"/>
      <c r="E185" s="61"/>
      <c r="F185" s="62"/>
      <c r="G185" s="62"/>
      <c r="H185" s="62"/>
      <c r="I185" s="62"/>
    </row>
    <row r="186" spans="1:9" ht="18.75" x14ac:dyDescent="0.25">
      <c r="A186" s="1"/>
      <c r="B186" s="59"/>
      <c r="C186" s="60"/>
      <c r="D186" s="60"/>
      <c r="E186" s="61"/>
      <c r="F186" s="62"/>
      <c r="G186" s="62"/>
      <c r="H186" s="62"/>
      <c r="I186" s="62"/>
    </row>
    <row r="187" spans="1:9" ht="18.75" x14ac:dyDescent="0.25">
      <c r="A187" s="1"/>
      <c r="B187" s="59"/>
      <c r="C187" s="60"/>
      <c r="D187" s="60"/>
      <c r="E187" s="61"/>
      <c r="F187" s="62"/>
      <c r="G187" s="62"/>
      <c r="H187" s="62"/>
      <c r="I187" s="62"/>
    </row>
    <row r="188" spans="1:9" ht="18.75" x14ac:dyDescent="0.25">
      <c r="A188" s="1"/>
      <c r="B188" s="59"/>
      <c r="C188" s="60"/>
      <c r="D188" s="60"/>
      <c r="E188" s="61"/>
      <c r="F188" s="62"/>
      <c r="G188" s="62"/>
      <c r="H188" s="62"/>
      <c r="I188" s="62"/>
    </row>
    <row r="189" spans="1:9" ht="18.75" x14ac:dyDescent="0.25">
      <c r="A189" s="1"/>
      <c r="B189" s="59"/>
      <c r="C189" s="60"/>
      <c r="D189" s="60"/>
      <c r="E189" s="61"/>
      <c r="F189" s="62"/>
      <c r="G189" s="62"/>
      <c r="H189" s="62"/>
      <c r="I189" s="62"/>
    </row>
    <row r="190" spans="1:9" ht="18.75" x14ac:dyDescent="0.25">
      <c r="A190" s="1"/>
      <c r="B190" s="59"/>
      <c r="C190" s="60"/>
      <c r="D190" s="60"/>
      <c r="E190" s="61"/>
      <c r="F190" s="62"/>
      <c r="G190" s="62"/>
      <c r="H190" s="62"/>
      <c r="I190" s="62"/>
    </row>
    <row r="191" spans="1:9" ht="18.75" x14ac:dyDescent="0.25">
      <c r="A191" s="1"/>
      <c r="B191" s="59"/>
      <c r="C191" s="60"/>
      <c r="D191" s="60"/>
      <c r="E191" s="61"/>
      <c r="F191" s="62"/>
      <c r="G191" s="62"/>
      <c r="H191" s="62"/>
      <c r="I191" s="62"/>
    </row>
    <row r="192" spans="1:9" ht="18.75" x14ac:dyDescent="0.25">
      <c r="A192" s="1"/>
      <c r="B192" s="59"/>
      <c r="C192" s="60"/>
      <c r="D192" s="60"/>
      <c r="E192" s="61"/>
      <c r="F192" s="62"/>
      <c r="G192" s="62"/>
      <c r="H192" s="62"/>
      <c r="I192" s="62"/>
    </row>
    <row r="193" spans="1:9" ht="18.75" x14ac:dyDescent="0.25">
      <c r="A193" s="1"/>
      <c r="B193" s="59"/>
      <c r="C193" s="60"/>
      <c r="D193" s="60"/>
      <c r="E193" s="61"/>
      <c r="F193" s="62"/>
      <c r="G193" s="62"/>
      <c r="H193" s="62"/>
      <c r="I193" s="62"/>
    </row>
    <row r="194" spans="1:9" ht="18.75" x14ac:dyDescent="0.25">
      <c r="A194" s="1"/>
      <c r="B194" s="59"/>
      <c r="C194" s="60"/>
      <c r="D194" s="60"/>
      <c r="E194" s="61"/>
      <c r="F194" s="62"/>
      <c r="G194" s="62"/>
      <c r="H194" s="62"/>
      <c r="I194" s="62"/>
    </row>
    <row r="195" spans="1:9" ht="18.75" x14ac:dyDescent="0.25">
      <c r="A195" s="1"/>
      <c r="B195" s="59"/>
      <c r="C195" s="60"/>
      <c r="D195" s="60"/>
      <c r="E195" s="61"/>
      <c r="F195" s="62"/>
      <c r="G195" s="62"/>
      <c r="H195" s="62"/>
      <c r="I195" s="62"/>
    </row>
    <row r="196" spans="1:9" ht="18.75" x14ac:dyDescent="0.25">
      <c r="A196" s="1"/>
      <c r="B196" s="59"/>
      <c r="C196" s="60"/>
      <c r="D196" s="60"/>
      <c r="E196" s="61"/>
      <c r="F196" s="62"/>
      <c r="G196" s="62"/>
      <c r="H196" s="62"/>
      <c r="I196" s="62"/>
    </row>
    <row r="197" spans="1:9" ht="18.75" x14ac:dyDescent="0.25">
      <c r="A197" s="1"/>
      <c r="B197" s="59"/>
      <c r="C197" s="60"/>
      <c r="D197" s="60"/>
      <c r="E197" s="61"/>
      <c r="F197" s="62"/>
      <c r="G197" s="62"/>
      <c r="H197" s="62"/>
      <c r="I197" s="62"/>
    </row>
    <row r="198" spans="1:9" ht="18.75" x14ac:dyDescent="0.25">
      <c r="A198" s="1"/>
      <c r="B198" s="59"/>
      <c r="C198" s="60"/>
      <c r="D198" s="60"/>
      <c r="E198" s="61"/>
      <c r="F198" s="62"/>
      <c r="G198" s="62"/>
      <c r="H198" s="62"/>
      <c r="I198" s="62"/>
    </row>
    <row r="199" spans="1:9" ht="18.75" x14ac:dyDescent="0.25">
      <c r="A199" s="1"/>
      <c r="B199" s="59"/>
      <c r="C199" s="60"/>
      <c r="D199" s="60"/>
      <c r="E199" s="61"/>
      <c r="F199" s="62"/>
      <c r="G199" s="62"/>
      <c r="H199" s="62"/>
      <c r="I199" s="62"/>
    </row>
    <row r="200" spans="1:9" ht="18.75" x14ac:dyDescent="0.25">
      <c r="A200" s="1"/>
      <c r="B200" s="59"/>
      <c r="C200" s="60"/>
      <c r="D200" s="60"/>
      <c r="E200" s="61"/>
      <c r="F200" s="62"/>
      <c r="G200" s="62"/>
      <c r="H200" s="62"/>
      <c r="I200" s="62"/>
    </row>
    <row r="201" spans="1:9" ht="18.75" x14ac:dyDescent="0.25">
      <c r="A201" s="1"/>
      <c r="B201" s="59"/>
      <c r="C201" s="60"/>
      <c r="D201" s="60"/>
      <c r="E201" s="61"/>
      <c r="F201" s="62"/>
      <c r="G201" s="62"/>
      <c r="H201" s="62"/>
      <c r="I201" s="62"/>
    </row>
    <row r="202" spans="1:9" ht="18.75" x14ac:dyDescent="0.25">
      <c r="A202" s="1"/>
      <c r="B202" s="59"/>
      <c r="C202" s="60"/>
      <c r="D202" s="60"/>
      <c r="E202" s="61"/>
      <c r="F202" s="62"/>
      <c r="G202" s="62"/>
      <c r="H202" s="62"/>
      <c r="I202" s="62"/>
    </row>
    <row r="203" spans="1:9" ht="18.75" x14ac:dyDescent="0.25">
      <c r="A203" s="1"/>
      <c r="B203" s="59"/>
      <c r="C203" s="60"/>
      <c r="D203" s="60"/>
      <c r="E203" s="61"/>
      <c r="F203" s="62"/>
      <c r="G203" s="62"/>
      <c r="H203" s="62"/>
      <c r="I203" s="62"/>
    </row>
    <row r="204" spans="1:9" ht="18.75" x14ac:dyDescent="0.25">
      <c r="A204" s="1"/>
      <c r="B204" s="59"/>
      <c r="C204" s="60"/>
      <c r="D204" s="60"/>
      <c r="E204" s="61"/>
      <c r="F204" s="62"/>
      <c r="G204" s="62"/>
      <c r="H204" s="62"/>
      <c r="I204" s="62"/>
    </row>
    <row r="205" spans="1:9" ht="18.75" x14ac:dyDescent="0.25">
      <c r="A205" s="1"/>
      <c r="B205" s="59"/>
      <c r="C205" s="60"/>
      <c r="D205" s="60"/>
      <c r="E205" s="61"/>
      <c r="F205" s="62"/>
      <c r="G205" s="62"/>
      <c r="H205" s="62"/>
      <c r="I205" s="62"/>
    </row>
    <row r="206" spans="1:9" ht="18.75" x14ac:dyDescent="0.25">
      <c r="A206" s="1"/>
      <c r="B206" s="59"/>
      <c r="C206" s="60"/>
      <c r="D206" s="60"/>
      <c r="E206" s="61"/>
      <c r="F206" s="62"/>
      <c r="G206" s="62"/>
      <c r="H206" s="62"/>
      <c r="I206" s="62"/>
    </row>
    <row r="207" spans="1:9" ht="18.75" x14ac:dyDescent="0.25">
      <c r="A207" s="1"/>
      <c r="B207" s="59"/>
      <c r="C207" s="60"/>
      <c r="D207" s="60"/>
      <c r="E207" s="61"/>
      <c r="F207" s="62"/>
      <c r="G207" s="62"/>
      <c r="H207" s="62"/>
      <c r="I207" s="62"/>
    </row>
    <row r="208" spans="1:9" ht="18.75" x14ac:dyDescent="0.25">
      <c r="A208" s="64"/>
      <c r="B208" s="59"/>
      <c r="C208" s="60"/>
      <c r="D208" s="60"/>
      <c r="E208" s="61"/>
      <c r="F208" s="62"/>
      <c r="G208" s="62"/>
      <c r="H208" s="62"/>
      <c r="I208" s="62"/>
    </row>
    <row r="209" spans="1:9" ht="18.75" x14ac:dyDescent="0.25">
      <c r="A209" s="64"/>
      <c r="B209" s="59"/>
      <c r="C209" s="60"/>
      <c r="D209" s="60"/>
      <c r="E209" s="61"/>
      <c r="F209" s="62"/>
      <c r="G209" s="62"/>
      <c r="H209" s="62"/>
      <c r="I209" s="62"/>
    </row>
    <row r="210" spans="1:9" ht="18.75" x14ac:dyDescent="0.25">
      <c r="A210" s="64"/>
      <c r="B210" s="59"/>
      <c r="C210" s="60"/>
      <c r="D210" s="60"/>
      <c r="E210" s="61"/>
      <c r="F210" s="62"/>
      <c r="G210" s="62"/>
      <c r="H210" s="62"/>
      <c r="I210" s="62"/>
    </row>
    <row r="211" spans="1:9" ht="18.75" x14ac:dyDescent="0.25">
      <c r="A211" s="64"/>
      <c r="B211" s="59"/>
      <c r="C211" s="60"/>
      <c r="D211" s="60"/>
      <c r="E211" s="61"/>
      <c r="F211" s="62"/>
      <c r="G211" s="62"/>
      <c r="H211" s="62"/>
      <c r="I211" s="62"/>
    </row>
    <row r="212" spans="1:9" ht="18.75" x14ac:dyDescent="0.25">
      <c r="A212" s="64"/>
      <c r="B212" s="59"/>
      <c r="C212" s="60"/>
      <c r="D212" s="60"/>
      <c r="E212" s="61"/>
      <c r="F212" s="62"/>
      <c r="G212" s="62"/>
      <c r="H212" s="62"/>
      <c r="I212" s="62"/>
    </row>
    <row r="213" spans="1:9" ht="18.75" x14ac:dyDescent="0.25">
      <c r="A213" s="64"/>
      <c r="B213" s="59"/>
      <c r="C213" s="60"/>
      <c r="D213" s="60"/>
      <c r="E213" s="61"/>
      <c r="F213" s="62"/>
      <c r="G213" s="62"/>
      <c r="H213" s="62"/>
      <c r="I213" s="62"/>
    </row>
    <row r="214" spans="1:9" ht="18.75" x14ac:dyDescent="0.25">
      <c r="A214" s="64"/>
      <c r="B214" s="59"/>
      <c r="C214" s="60"/>
      <c r="D214" s="60"/>
      <c r="E214" s="61"/>
      <c r="F214" s="62"/>
      <c r="G214" s="62"/>
      <c r="H214" s="62"/>
      <c r="I214" s="62"/>
    </row>
    <row r="215" spans="1:9" ht="18.75" x14ac:dyDescent="0.25">
      <c r="A215" s="64"/>
      <c r="B215" s="59"/>
      <c r="C215" s="60"/>
      <c r="D215" s="60"/>
      <c r="E215" s="61"/>
      <c r="F215" s="62"/>
      <c r="G215" s="62"/>
      <c r="H215" s="62"/>
      <c r="I215" s="62"/>
    </row>
    <row r="216" spans="1:9" ht="18.75" x14ac:dyDescent="0.25">
      <c r="A216" s="64"/>
      <c r="B216" s="59"/>
      <c r="C216" s="60"/>
      <c r="D216" s="60"/>
      <c r="E216" s="61"/>
      <c r="F216" s="62"/>
      <c r="G216" s="62"/>
      <c r="H216" s="62"/>
      <c r="I216" s="62"/>
    </row>
    <row r="217" spans="1:9" ht="18.75" x14ac:dyDescent="0.25">
      <c r="A217" s="64"/>
      <c r="B217" s="59"/>
      <c r="C217" s="60"/>
      <c r="D217" s="60"/>
      <c r="E217" s="61"/>
      <c r="F217" s="62"/>
      <c r="G217" s="62"/>
      <c r="H217" s="62"/>
      <c r="I217" s="62"/>
    </row>
    <row r="218" spans="1:9" ht="18.75" x14ac:dyDescent="0.25">
      <c r="A218" s="64"/>
      <c r="B218" s="59"/>
      <c r="C218" s="60"/>
      <c r="D218" s="60"/>
      <c r="E218" s="61"/>
      <c r="F218" s="62"/>
      <c r="G218" s="62"/>
      <c r="H218" s="62"/>
      <c r="I218" s="62"/>
    </row>
    <row r="219" spans="1:9" ht="18.75" x14ac:dyDescent="0.25">
      <c r="A219" s="64"/>
      <c r="B219" s="59"/>
      <c r="C219" s="60"/>
      <c r="D219" s="60"/>
      <c r="E219" s="61"/>
      <c r="F219" s="62"/>
      <c r="G219" s="62"/>
      <c r="H219" s="62"/>
      <c r="I219" s="62"/>
    </row>
    <row r="220" spans="1:9" ht="18.75" x14ac:dyDescent="0.25">
      <c r="A220" s="64"/>
      <c r="B220" s="59"/>
      <c r="C220" s="60"/>
      <c r="D220" s="60"/>
      <c r="E220" s="61"/>
      <c r="F220" s="62"/>
      <c r="G220" s="62"/>
      <c r="H220" s="62"/>
      <c r="I220" s="62"/>
    </row>
    <row r="221" spans="1:9" ht="18.75" x14ac:dyDescent="0.25">
      <c r="A221" s="64"/>
      <c r="B221" s="59"/>
      <c r="C221" s="60"/>
      <c r="D221" s="60"/>
      <c r="E221" s="61"/>
      <c r="F221" s="62"/>
      <c r="G221" s="62"/>
      <c r="H221" s="62"/>
      <c r="I221" s="62"/>
    </row>
    <row r="222" spans="1:9" ht="18.75" x14ac:dyDescent="0.25">
      <c r="A222" s="64"/>
      <c r="B222" s="59"/>
      <c r="C222" s="60"/>
      <c r="D222" s="60"/>
      <c r="E222" s="61"/>
      <c r="F222" s="62"/>
      <c r="G222" s="62"/>
      <c r="H222" s="62"/>
      <c r="I222" s="62"/>
    </row>
    <row r="223" spans="1:9" ht="18.75" x14ac:dyDescent="0.25">
      <c r="A223" s="64"/>
      <c r="B223" s="59"/>
      <c r="C223" s="60"/>
      <c r="D223" s="60"/>
      <c r="E223" s="61"/>
      <c r="F223" s="62"/>
      <c r="G223" s="62"/>
      <c r="H223" s="62"/>
      <c r="I223" s="62"/>
    </row>
    <row r="224" spans="1:9" ht="18.75" x14ac:dyDescent="0.25">
      <c r="A224" s="64"/>
      <c r="B224" s="59"/>
      <c r="C224" s="60"/>
      <c r="D224" s="60"/>
      <c r="E224" s="61"/>
      <c r="F224" s="62"/>
      <c r="G224" s="62"/>
      <c r="H224" s="62"/>
      <c r="I224" s="62"/>
    </row>
    <row r="225" spans="1:9" ht="18.75" x14ac:dyDescent="0.25">
      <c r="A225" s="64"/>
      <c r="B225" s="59"/>
      <c r="C225" s="60"/>
      <c r="D225" s="60"/>
      <c r="E225" s="61"/>
      <c r="F225" s="62"/>
      <c r="G225" s="62"/>
      <c r="H225" s="62"/>
      <c r="I225" s="62"/>
    </row>
    <row r="226" spans="1:9" ht="18.75" x14ac:dyDescent="0.25">
      <c r="A226" s="64"/>
      <c r="B226" s="59"/>
      <c r="C226" s="60"/>
      <c r="D226" s="60"/>
      <c r="E226" s="61"/>
      <c r="F226" s="62"/>
      <c r="G226" s="62"/>
      <c r="H226" s="62"/>
      <c r="I226" s="62"/>
    </row>
    <row r="227" spans="1:9" ht="18.75" x14ac:dyDescent="0.25">
      <c r="A227" s="64"/>
      <c r="B227" s="59"/>
      <c r="C227" s="60"/>
      <c r="D227" s="60"/>
      <c r="E227" s="61"/>
      <c r="F227" s="62"/>
      <c r="G227" s="62"/>
      <c r="H227" s="62"/>
      <c r="I227" s="62"/>
    </row>
    <row r="228" spans="1:9" ht="18.75" x14ac:dyDescent="0.25">
      <c r="A228" s="64"/>
      <c r="B228" s="59"/>
      <c r="C228" s="60"/>
      <c r="D228" s="60"/>
      <c r="E228" s="61"/>
      <c r="F228" s="62"/>
      <c r="G228" s="62"/>
      <c r="H228" s="62"/>
      <c r="I228" s="62"/>
    </row>
    <row r="229" spans="1:9" ht="18.75" x14ac:dyDescent="0.25">
      <c r="A229" s="64"/>
      <c r="B229" s="59"/>
      <c r="C229" s="60"/>
      <c r="D229" s="60"/>
      <c r="E229" s="61"/>
      <c r="F229" s="62"/>
      <c r="G229" s="62"/>
      <c r="H229" s="62"/>
      <c r="I229" s="62"/>
    </row>
    <row r="230" spans="1:9" ht="18.75" x14ac:dyDescent="0.25">
      <c r="A230" s="64"/>
      <c r="B230" s="59"/>
      <c r="C230" s="60"/>
      <c r="D230" s="60"/>
      <c r="E230" s="61"/>
      <c r="F230" s="62"/>
      <c r="G230" s="62"/>
      <c r="H230" s="62"/>
      <c r="I230" s="62"/>
    </row>
    <row r="231" spans="1:9" ht="18.75" x14ac:dyDescent="0.25">
      <c r="A231" s="64"/>
      <c r="B231" s="59"/>
      <c r="C231" s="60"/>
      <c r="D231" s="60"/>
      <c r="E231" s="61"/>
      <c r="F231" s="62"/>
      <c r="G231" s="62"/>
      <c r="H231" s="62"/>
      <c r="I231" s="62"/>
    </row>
    <row r="232" spans="1:9" ht="18.75" x14ac:dyDescent="0.25">
      <c r="A232" s="64"/>
      <c r="B232" s="59"/>
      <c r="C232" s="60"/>
      <c r="D232" s="60"/>
      <c r="E232" s="61"/>
      <c r="F232" s="62"/>
      <c r="G232" s="62"/>
      <c r="H232" s="62"/>
      <c r="I232" s="62"/>
    </row>
    <row r="233" spans="1:9" ht="18.75" x14ac:dyDescent="0.25">
      <c r="A233" s="64"/>
      <c r="B233" s="59"/>
      <c r="C233" s="60"/>
      <c r="D233" s="60"/>
      <c r="E233" s="61"/>
      <c r="F233" s="62"/>
      <c r="G233" s="62"/>
      <c r="H233" s="62"/>
      <c r="I233" s="62"/>
    </row>
    <row r="234" spans="1:9" ht="18.75" x14ac:dyDescent="0.25">
      <c r="A234" s="2"/>
      <c r="B234" s="59"/>
      <c r="C234" s="60"/>
      <c r="D234" s="60"/>
      <c r="E234" s="61"/>
      <c r="F234" s="62"/>
      <c r="G234" s="62"/>
      <c r="H234" s="62"/>
      <c r="I234" s="62"/>
    </row>
    <row r="235" spans="1:9" ht="18.75" x14ac:dyDescent="0.25">
      <c r="B235" s="59"/>
      <c r="C235" s="60"/>
      <c r="D235" s="60"/>
      <c r="E235" s="61"/>
      <c r="F235" s="62"/>
      <c r="G235" s="62"/>
      <c r="H235" s="62"/>
      <c r="I235" s="62"/>
    </row>
    <row r="236" spans="1:9" ht="18.75" x14ac:dyDescent="0.25">
      <c r="B236" s="59"/>
      <c r="C236" s="60"/>
      <c r="D236" s="60"/>
      <c r="E236" s="61"/>
      <c r="F236" s="62"/>
      <c r="G236" s="62"/>
      <c r="H236" s="62"/>
      <c r="I236" s="62"/>
    </row>
    <row r="237" spans="1:9" ht="18.75" x14ac:dyDescent="0.25">
      <c r="B237" s="59"/>
      <c r="C237" s="60"/>
      <c r="D237" s="60"/>
      <c r="E237" s="61"/>
      <c r="F237" s="62"/>
      <c r="G237" s="62"/>
      <c r="H237" s="62"/>
      <c r="I237" s="62"/>
    </row>
    <row r="238" spans="1:9" ht="18.75" x14ac:dyDescent="0.25">
      <c r="B238" s="59"/>
      <c r="C238" s="60"/>
      <c r="D238" s="60"/>
      <c r="E238" s="61"/>
      <c r="F238" s="62"/>
      <c r="G238" s="62"/>
      <c r="H238" s="62"/>
      <c r="I238" s="62"/>
    </row>
    <row r="239" spans="1:9" ht="18.75" x14ac:dyDescent="0.25">
      <c r="B239" s="59"/>
      <c r="C239" s="60"/>
      <c r="D239" s="60"/>
      <c r="E239" s="61"/>
      <c r="F239" s="62"/>
      <c r="G239" s="62"/>
      <c r="H239" s="62"/>
      <c r="I239" s="62"/>
    </row>
    <row r="240" spans="1:9" ht="18.75" x14ac:dyDescent="0.25">
      <c r="B240" s="59"/>
      <c r="C240" s="60"/>
      <c r="D240" s="60"/>
      <c r="E240" s="61"/>
      <c r="F240" s="62"/>
      <c r="G240" s="62"/>
      <c r="H240" s="62"/>
      <c r="I240" s="62"/>
    </row>
    <row r="241" spans="2:9" ht="18.75" x14ac:dyDescent="0.25">
      <c r="B241" s="59"/>
      <c r="C241" s="60"/>
      <c r="D241" s="60"/>
      <c r="E241" s="61"/>
      <c r="F241" s="62"/>
      <c r="G241" s="62"/>
      <c r="H241" s="62"/>
      <c r="I241" s="62"/>
    </row>
    <row r="242" spans="2:9" ht="18.75" x14ac:dyDescent="0.25">
      <c r="B242" s="59"/>
      <c r="C242" s="60"/>
      <c r="D242" s="60"/>
      <c r="E242" s="61"/>
      <c r="F242" s="62"/>
      <c r="G242" s="62"/>
      <c r="H242" s="62"/>
      <c r="I242" s="62"/>
    </row>
    <row r="243" spans="2:9" ht="18.75" x14ac:dyDescent="0.25">
      <c r="B243" s="59"/>
      <c r="C243" s="60"/>
      <c r="D243" s="60"/>
      <c r="E243" s="61"/>
      <c r="F243" s="62"/>
      <c r="G243" s="62"/>
      <c r="H243" s="62"/>
      <c r="I243" s="62"/>
    </row>
    <row r="244" spans="2:9" ht="18.75" x14ac:dyDescent="0.25">
      <c r="B244" s="59"/>
      <c r="C244" s="60"/>
      <c r="D244" s="60"/>
      <c r="E244" s="61"/>
      <c r="F244" s="62"/>
      <c r="G244" s="62"/>
      <c r="H244" s="62"/>
      <c r="I244" s="62"/>
    </row>
    <row r="245" spans="2:9" ht="18.75" x14ac:dyDescent="0.25">
      <c r="B245" s="59"/>
      <c r="C245" s="60"/>
      <c r="D245" s="60"/>
      <c r="E245" s="61"/>
      <c r="F245" s="62"/>
      <c r="G245" s="62"/>
      <c r="H245" s="62"/>
      <c r="I245" s="62"/>
    </row>
    <row r="246" spans="2:9" ht="18.75" x14ac:dyDescent="0.25">
      <c r="B246" s="59"/>
      <c r="C246" s="60"/>
      <c r="D246" s="60"/>
      <c r="E246" s="61"/>
      <c r="F246" s="62"/>
      <c r="G246" s="62"/>
      <c r="H246" s="62"/>
      <c r="I246" s="62"/>
    </row>
    <row r="247" spans="2:9" ht="18.75" x14ac:dyDescent="0.25">
      <c r="B247" s="59"/>
      <c r="C247" s="60"/>
      <c r="D247" s="60"/>
      <c r="E247" s="61"/>
      <c r="F247" s="62"/>
      <c r="G247" s="62"/>
      <c r="H247" s="62"/>
      <c r="I247" s="62"/>
    </row>
    <row r="248" spans="2:9" ht="18.75" x14ac:dyDescent="0.25">
      <c r="B248" s="59"/>
      <c r="C248" s="60"/>
      <c r="D248" s="60"/>
      <c r="E248" s="61"/>
      <c r="F248" s="62"/>
      <c r="G248" s="62"/>
      <c r="H248" s="62"/>
      <c r="I248" s="62"/>
    </row>
    <row r="249" spans="2:9" ht="18.75" x14ac:dyDescent="0.25">
      <c r="B249" s="59"/>
      <c r="C249" s="60"/>
      <c r="D249" s="60"/>
      <c r="E249" s="61"/>
      <c r="F249" s="62"/>
      <c r="G249" s="62"/>
      <c r="H249" s="62"/>
      <c r="I249" s="62"/>
    </row>
    <row r="250" spans="2:9" ht="18.75" x14ac:dyDescent="0.25">
      <c r="B250" s="59"/>
      <c r="C250" s="60"/>
      <c r="D250" s="60"/>
      <c r="E250" s="61"/>
      <c r="F250" s="62"/>
      <c r="G250" s="62"/>
      <c r="H250" s="62"/>
      <c r="I250" s="62"/>
    </row>
    <row r="251" spans="2:9" ht="18.75" x14ac:dyDescent="0.25">
      <c r="B251" s="59"/>
      <c r="C251" s="60"/>
      <c r="D251" s="60"/>
      <c r="E251" s="61"/>
      <c r="F251" s="62"/>
      <c r="G251" s="62"/>
      <c r="H251" s="62"/>
      <c r="I251" s="62"/>
    </row>
    <row r="252" spans="2:9" ht="18.75" x14ac:dyDescent="0.25">
      <c r="B252" s="59"/>
      <c r="C252" s="60"/>
      <c r="D252" s="60"/>
      <c r="E252" s="61"/>
      <c r="F252" s="62"/>
      <c r="G252" s="62"/>
      <c r="H252" s="62"/>
      <c r="I252" s="62"/>
    </row>
    <row r="253" spans="2:9" ht="18.75" x14ac:dyDescent="0.25">
      <c r="B253" s="59"/>
      <c r="C253" s="60"/>
      <c r="D253" s="60"/>
      <c r="E253" s="61"/>
      <c r="F253" s="62"/>
      <c r="G253" s="62"/>
      <c r="H253" s="62"/>
      <c r="I253" s="62"/>
    </row>
    <row r="254" spans="2:9" ht="18.75" x14ac:dyDescent="0.25">
      <c r="B254" s="59"/>
      <c r="C254" s="60"/>
      <c r="D254" s="60"/>
      <c r="E254" s="61"/>
      <c r="F254" s="62"/>
      <c r="G254" s="62"/>
      <c r="H254" s="62"/>
      <c r="I254" s="62"/>
    </row>
    <row r="255" spans="2:9" ht="18.75" x14ac:dyDescent="0.25">
      <c r="B255" s="59"/>
      <c r="C255" s="60"/>
      <c r="D255" s="60"/>
      <c r="E255" s="61"/>
      <c r="F255" s="62"/>
      <c r="G255" s="62"/>
      <c r="H255" s="62"/>
      <c r="I255" s="62"/>
    </row>
    <row r="256" spans="2:9" ht="18.75" x14ac:dyDescent="0.25">
      <c r="B256" s="59"/>
      <c r="C256" s="60"/>
      <c r="D256" s="60"/>
      <c r="E256" s="61"/>
      <c r="F256" s="62"/>
      <c r="G256" s="62"/>
      <c r="H256" s="62"/>
      <c r="I256" s="62"/>
    </row>
    <row r="257" spans="2:9" ht="18.75" x14ac:dyDescent="0.25">
      <c r="B257" s="59"/>
      <c r="C257" s="60"/>
      <c r="D257" s="60"/>
      <c r="E257" s="61"/>
      <c r="F257" s="62"/>
      <c r="G257" s="62"/>
      <c r="H257" s="62"/>
      <c r="I257" s="62"/>
    </row>
    <row r="258" spans="2:9" ht="18.75" x14ac:dyDescent="0.25">
      <c r="B258" s="59"/>
      <c r="C258" s="60"/>
      <c r="D258" s="60"/>
      <c r="E258" s="61"/>
      <c r="F258" s="62"/>
      <c r="G258" s="62"/>
      <c r="H258" s="62"/>
      <c r="I258" s="62"/>
    </row>
    <row r="259" spans="2:9" ht="18.75" x14ac:dyDescent="0.25">
      <c r="B259" s="59"/>
      <c r="C259" s="60"/>
      <c r="D259" s="60"/>
      <c r="E259" s="61"/>
      <c r="F259" s="62"/>
      <c r="G259" s="62"/>
      <c r="H259" s="62"/>
      <c r="I259" s="62"/>
    </row>
    <row r="260" spans="2:9" ht="18.75" x14ac:dyDescent="0.25">
      <c r="B260" s="59"/>
      <c r="C260" s="60"/>
      <c r="D260" s="60"/>
      <c r="E260" s="61"/>
      <c r="F260" s="62"/>
      <c r="G260" s="62"/>
      <c r="H260" s="62"/>
      <c r="I260" s="62"/>
    </row>
    <row r="261" spans="2:9" ht="18.75" x14ac:dyDescent="0.25">
      <c r="B261" s="59"/>
      <c r="C261" s="60"/>
      <c r="D261" s="60"/>
      <c r="E261" s="61"/>
      <c r="F261" s="62"/>
      <c r="G261" s="62"/>
      <c r="H261" s="62"/>
      <c r="I261" s="62"/>
    </row>
    <row r="262" spans="2:9" ht="18.75" x14ac:dyDescent="0.25">
      <c r="B262" s="59"/>
      <c r="C262" s="60"/>
      <c r="D262" s="60"/>
      <c r="E262" s="61"/>
      <c r="F262" s="62"/>
      <c r="G262" s="62"/>
      <c r="H262" s="62"/>
      <c r="I262" s="62"/>
    </row>
    <row r="263" spans="2:9" ht="18.75" x14ac:dyDescent="0.25">
      <c r="B263" s="59"/>
      <c r="C263" s="60"/>
      <c r="D263" s="60"/>
      <c r="E263" s="61"/>
      <c r="F263" s="62"/>
      <c r="G263" s="62"/>
      <c r="H263" s="62"/>
      <c r="I263" s="62"/>
    </row>
    <row r="264" spans="2:9" ht="18.75" x14ac:dyDescent="0.25">
      <c r="B264" s="59"/>
      <c r="C264" s="60"/>
      <c r="D264" s="60"/>
      <c r="E264" s="61"/>
      <c r="F264" s="62"/>
      <c r="G264" s="62"/>
      <c r="H264" s="62"/>
      <c r="I264" s="62"/>
    </row>
    <row r="265" spans="2:9" ht="18.75" x14ac:dyDescent="0.25">
      <c r="B265" s="59"/>
      <c r="C265" s="60"/>
      <c r="D265" s="60"/>
      <c r="E265" s="61"/>
      <c r="F265" s="62"/>
      <c r="G265" s="62"/>
      <c r="H265" s="62"/>
      <c r="I265" s="62"/>
    </row>
    <row r="266" spans="2:9" ht="18.75" x14ac:dyDescent="0.25">
      <c r="B266" s="59"/>
      <c r="C266" s="60"/>
      <c r="D266" s="60"/>
      <c r="E266" s="61"/>
      <c r="F266" s="62"/>
      <c r="G266" s="62"/>
      <c r="H266" s="62"/>
      <c r="I266" s="62"/>
    </row>
    <row r="267" spans="2:9" ht="18.75" x14ac:dyDescent="0.25">
      <c r="B267" s="59"/>
      <c r="C267" s="60"/>
      <c r="D267" s="60"/>
      <c r="E267" s="61"/>
      <c r="F267" s="62"/>
      <c r="G267" s="62"/>
      <c r="H267" s="62"/>
      <c r="I267" s="62"/>
    </row>
    <row r="268" spans="2:9" ht="18.75" x14ac:dyDescent="0.25">
      <c r="B268" s="59"/>
      <c r="C268" s="60"/>
      <c r="D268" s="60"/>
      <c r="E268" s="61"/>
      <c r="F268" s="62"/>
      <c r="G268" s="62"/>
      <c r="H268" s="62"/>
      <c r="I268" s="62"/>
    </row>
    <row r="269" spans="2:9" ht="18.75" x14ac:dyDescent="0.25">
      <c r="B269" s="59"/>
      <c r="C269" s="60"/>
      <c r="D269" s="60"/>
      <c r="E269" s="61"/>
      <c r="F269" s="62"/>
      <c r="G269" s="62"/>
      <c r="H269" s="62"/>
      <c r="I269" s="62"/>
    </row>
    <row r="270" spans="2:9" ht="18.75" x14ac:dyDescent="0.25">
      <c r="B270" s="59"/>
      <c r="C270" s="60"/>
      <c r="D270" s="60"/>
      <c r="E270" s="61"/>
      <c r="F270" s="62"/>
      <c r="G270" s="62"/>
      <c r="H270" s="62"/>
      <c r="I270" s="62"/>
    </row>
    <row r="271" spans="2:9" ht="18.75" x14ac:dyDescent="0.25">
      <c r="B271" s="59"/>
      <c r="C271" s="60"/>
      <c r="D271" s="60"/>
      <c r="E271" s="61"/>
      <c r="F271" s="62"/>
      <c r="G271" s="62"/>
      <c r="H271" s="62"/>
      <c r="I271" s="62"/>
    </row>
    <row r="272" spans="2:9" ht="18.75" x14ac:dyDescent="0.25">
      <c r="B272" s="59"/>
      <c r="C272" s="60"/>
      <c r="D272" s="60"/>
      <c r="E272" s="61"/>
      <c r="F272" s="62"/>
      <c r="G272" s="62"/>
      <c r="H272" s="62"/>
      <c r="I272" s="62"/>
    </row>
    <row r="273" spans="2:9" ht="18.75" x14ac:dyDescent="0.25">
      <c r="B273" s="59"/>
      <c r="C273" s="60"/>
      <c r="D273" s="60"/>
      <c r="E273" s="61"/>
      <c r="F273" s="62"/>
      <c r="G273" s="62"/>
      <c r="H273" s="62"/>
      <c r="I273" s="62"/>
    </row>
    <row r="274" spans="2:9" ht="18.75" x14ac:dyDescent="0.25">
      <c r="B274" s="59"/>
      <c r="C274" s="60"/>
      <c r="D274" s="60"/>
      <c r="E274" s="61"/>
      <c r="F274" s="62"/>
      <c r="G274" s="62"/>
      <c r="H274" s="62"/>
      <c r="I274" s="62"/>
    </row>
    <row r="275" spans="2:9" ht="18.75" x14ac:dyDescent="0.25">
      <c r="B275" s="59"/>
      <c r="C275" s="60"/>
      <c r="D275" s="60"/>
      <c r="E275" s="61"/>
      <c r="F275" s="62"/>
      <c r="G275" s="62"/>
      <c r="H275" s="62"/>
      <c r="I275" s="62"/>
    </row>
    <row r="276" spans="2:9" ht="18.75" x14ac:dyDescent="0.25">
      <c r="B276" s="59"/>
      <c r="C276" s="60"/>
      <c r="D276" s="60"/>
      <c r="E276" s="61"/>
      <c r="F276" s="62"/>
      <c r="G276" s="62"/>
      <c r="H276" s="62"/>
      <c r="I276" s="62"/>
    </row>
    <row r="277" spans="2:9" ht="18.75" x14ac:dyDescent="0.25">
      <c r="B277" s="59"/>
      <c r="C277" s="60"/>
      <c r="D277" s="60"/>
      <c r="E277" s="61"/>
      <c r="F277" s="62"/>
      <c r="G277" s="62"/>
      <c r="H277" s="62"/>
      <c r="I277" s="62"/>
    </row>
  </sheetData>
  <mergeCells count="6">
    <mergeCell ref="B23:D23"/>
    <mergeCell ref="B8:F8"/>
    <mergeCell ref="B9:F9"/>
    <mergeCell ref="B10:F10"/>
    <mergeCell ref="B11:D11"/>
    <mergeCell ref="B19:D19"/>
  </mergeCells>
  <hyperlinks>
    <hyperlink ref="E6" r:id="rId1" xr:uid="{00000000-0004-0000-0300-000000000000}"/>
    <hyperlink ref="E5" r:id="rId2" xr:uid="{00000000-0004-0000-0300-00000100000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C237-3FBF-4C88-88CE-7250D4F07F4C}">
  <dimension ref="A1:AE790"/>
  <sheetViews>
    <sheetView tabSelected="1" topLeftCell="A415" workbookViewId="0">
      <selection activeCell="C9" sqref="C9:D9"/>
    </sheetView>
  </sheetViews>
  <sheetFormatPr defaultRowHeight="18.75" x14ac:dyDescent="0.3"/>
  <cols>
    <col min="1" max="1" width="9.140625" style="156"/>
    <col min="2" max="2" width="77" style="170" customWidth="1"/>
    <col min="3" max="3" width="46.42578125" customWidth="1"/>
    <col min="4" max="4" width="18.7109375" style="184" customWidth="1"/>
    <col min="5" max="5" width="37.85546875" style="163" customWidth="1"/>
    <col min="6" max="6" width="26.28515625" style="204" customWidth="1"/>
    <col min="7" max="7" width="27.5703125" style="230" customWidth="1"/>
    <col min="8" max="31" width="9.140625" style="204"/>
  </cols>
  <sheetData>
    <row r="1" spans="1:31" x14ac:dyDescent="0.3">
      <c r="A1" s="197"/>
      <c r="B1" s="208"/>
      <c r="C1" s="203"/>
      <c r="D1" s="201"/>
      <c r="E1" s="214"/>
      <c r="F1" s="203"/>
      <c r="G1" s="209"/>
      <c r="H1" s="229"/>
      <c r="I1" s="230"/>
    </row>
    <row r="2" spans="1:31" x14ac:dyDescent="0.3">
      <c r="A2" s="197"/>
      <c r="B2" s="208"/>
      <c r="C2" s="204"/>
      <c r="D2" s="202"/>
      <c r="E2" s="215"/>
      <c r="G2" s="209"/>
      <c r="H2" s="231"/>
      <c r="I2" s="230"/>
      <c r="M2" s="203"/>
      <c r="N2" s="203"/>
      <c r="O2" s="203"/>
    </row>
    <row r="3" spans="1:31" x14ac:dyDescent="0.3">
      <c r="A3" s="197"/>
      <c r="B3" s="208"/>
      <c r="C3" s="204"/>
      <c r="D3" s="202"/>
      <c r="E3" s="215"/>
      <c r="G3" s="209"/>
      <c r="H3" s="231"/>
      <c r="I3" s="230"/>
      <c r="M3" s="203"/>
      <c r="N3" s="203"/>
      <c r="O3" s="203"/>
    </row>
    <row r="4" spans="1:31" x14ac:dyDescent="0.3">
      <c r="A4" s="197"/>
      <c r="B4" s="205" t="s">
        <v>207</v>
      </c>
      <c r="C4" s="203" t="s">
        <v>228</v>
      </c>
      <c r="D4" s="202"/>
      <c r="E4" s="215"/>
      <c r="G4" s="209"/>
      <c r="H4" s="231"/>
      <c r="I4" s="230"/>
      <c r="L4" s="240"/>
      <c r="M4" s="203"/>
      <c r="N4" s="203"/>
      <c r="O4" s="203"/>
    </row>
    <row r="5" spans="1:31" x14ac:dyDescent="0.3">
      <c r="A5" s="197"/>
      <c r="B5" s="205" t="s">
        <v>884</v>
      </c>
      <c r="C5" s="203" t="s">
        <v>883</v>
      </c>
      <c r="D5" s="201"/>
      <c r="E5" s="214"/>
      <c r="F5" s="203"/>
      <c r="G5" s="209"/>
      <c r="H5" s="231"/>
      <c r="I5" s="230"/>
    </row>
    <row r="6" spans="1:31" x14ac:dyDescent="0.3">
      <c r="A6" s="197"/>
      <c r="B6" s="205" t="s">
        <v>224</v>
      </c>
      <c r="C6" s="207" t="s">
        <v>882</v>
      </c>
      <c r="D6" s="200"/>
      <c r="E6" s="216"/>
      <c r="F6" s="210"/>
      <c r="G6" s="209"/>
      <c r="H6" s="231"/>
      <c r="I6" s="230"/>
    </row>
    <row r="7" spans="1:31" x14ac:dyDescent="0.3">
      <c r="A7" s="197"/>
      <c r="B7" s="257" t="s">
        <v>785</v>
      </c>
      <c r="C7" s="257"/>
      <c r="D7" s="257"/>
      <c r="E7" s="257"/>
      <c r="F7" s="211"/>
      <c r="G7" s="209"/>
      <c r="H7" s="231"/>
      <c r="I7" s="230"/>
    </row>
    <row r="8" spans="1:31" ht="36" x14ac:dyDescent="0.3">
      <c r="A8" s="197"/>
      <c r="B8" s="212" t="s">
        <v>286</v>
      </c>
      <c r="C8" s="206"/>
      <c r="D8" s="199"/>
      <c r="E8" s="217"/>
      <c r="F8" s="211"/>
      <c r="G8" s="209"/>
      <c r="H8" s="230"/>
      <c r="I8" s="230"/>
    </row>
    <row r="9" spans="1:31" x14ac:dyDescent="0.3">
      <c r="A9" s="197"/>
      <c r="B9" s="213"/>
      <c r="C9" s="256"/>
      <c r="D9" s="256"/>
      <c r="E9" s="218"/>
      <c r="F9" s="211"/>
      <c r="G9" s="209"/>
      <c r="H9" s="231"/>
      <c r="I9" s="230"/>
    </row>
    <row r="10" spans="1:31" x14ac:dyDescent="0.3">
      <c r="A10" s="156">
        <v>1</v>
      </c>
      <c r="B10" s="194" t="s">
        <v>800</v>
      </c>
      <c r="C10" s="195"/>
      <c r="D10" s="196"/>
      <c r="E10" s="219"/>
      <c r="F10" s="211"/>
      <c r="G10" s="209"/>
      <c r="H10" s="231"/>
      <c r="I10" s="230"/>
    </row>
    <row r="11" spans="1:31" s="156" customFormat="1" x14ac:dyDescent="0.3">
      <c r="B11" s="165" t="s">
        <v>287</v>
      </c>
      <c r="C11" s="155">
        <v>81</v>
      </c>
      <c r="D11" s="185">
        <v>26580</v>
      </c>
      <c r="E11" s="220" t="s">
        <v>255</v>
      </c>
      <c r="F11" s="197"/>
      <c r="G11" s="232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</row>
    <row r="12" spans="1:31" x14ac:dyDescent="0.3">
      <c r="B12" s="165" t="s">
        <v>288</v>
      </c>
      <c r="C12" s="155">
        <v>9</v>
      </c>
      <c r="D12" s="185">
        <v>2100</v>
      </c>
      <c r="E12" s="220" t="s">
        <v>255</v>
      </c>
    </row>
    <row r="13" spans="1:31" x14ac:dyDescent="0.3">
      <c r="B13" s="165" t="s">
        <v>289</v>
      </c>
      <c r="C13" s="155">
        <v>5</v>
      </c>
      <c r="D13" s="185">
        <v>2630</v>
      </c>
      <c r="E13" s="220" t="s">
        <v>255</v>
      </c>
    </row>
    <row r="14" spans="1:31" x14ac:dyDescent="0.3">
      <c r="B14" s="165" t="s">
        <v>290</v>
      </c>
      <c r="C14" s="155">
        <v>7</v>
      </c>
      <c r="D14" s="185">
        <v>1970</v>
      </c>
      <c r="E14" s="220" t="s">
        <v>255</v>
      </c>
    </row>
    <row r="15" spans="1:31" x14ac:dyDescent="0.3">
      <c r="B15" s="165" t="s">
        <v>291</v>
      </c>
      <c r="C15" s="155">
        <v>7</v>
      </c>
      <c r="D15" s="185">
        <v>1600</v>
      </c>
      <c r="E15" s="220" t="s">
        <v>255</v>
      </c>
    </row>
    <row r="16" spans="1:31" x14ac:dyDescent="0.3">
      <c r="B16" s="165" t="s">
        <v>292</v>
      </c>
      <c r="C16" s="155">
        <v>12</v>
      </c>
      <c r="D16" s="185">
        <v>3870</v>
      </c>
      <c r="E16" s="220" t="s">
        <v>255</v>
      </c>
    </row>
    <row r="17" spans="1:31" x14ac:dyDescent="0.3">
      <c r="B17" s="165" t="s">
        <v>293</v>
      </c>
      <c r="C17" s="155">
        <v>26</v>
      </c>
      <c r="D17" s="185">
        <v>9540</v>
      </c>
      <c r="E17" s="220" t="s">
        <v>255</v>
      </c>
    </row>
    <row r="18" spans="1:31" x14ac:dyDescent="0.3">
      <c r="B18" s="165" t="s">
        <v>294</v>
      </c>
      <c r="C18" s="155">
        <v>15</v>
      </c>
      <c r="D18" s="185">
        <v>4870</v>
      </c>
      <c r="E18" s="220" t="s">
        <v>255</v>
      </c>
    </row>
    <row r="19" spans="1:31" x14ac:dyDescent="0.3">
      <c r="B19" s="166"/>
      <c r="C19" s="154"/>
      <c r="D19" s="183"/>
      <c r="E19" s="221"/>
    </row>
    <row r="20" spans="1:31" x14ac:dyDescent="0.3">
      <c r="A20" s="156">
        <v>2</v>
      </c>
      <c r="B20" s="164" t="s">
        <v>295</v>
      </c>
      <c r="C20" s="158"/>
      <c r="D20" s="186"/>
      <c r="E20" s="220"/>
    </row>
    <row r="21" spans="1:31" s="156" customFormat="1" x14ac:dyDescent="0.3">
      <c r="B21" s="165" t="s">
        <v>295</v>
      </c>
      <c r="C21" s="155">
        <v>167</v>
      </c>
      <c r="D21" s="185">
        <v>25000</v>
      </c>
      <c r="E21" s="220">
        <v>300</v>
      </c>
      <c r="F21" s="197"/>
      <c r="G21" s="232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</row>
    <row r="22" spans="1:31" x14ac:dyDescent="0.3">
      <c r="B22" s="166"/>
      <c r="C22" s="154"/>
      <c r="D22" s="183"/>
      <c r="E22" s="221"/>
    </row>
    <row r="23" spans="1:31" x14ac:dyDescent="0.3">
      <c r="A23" s="156">
        <v>3</v>
      </c>
      <c r="B23" s="164" t="s">
        <v>798</v>
      </c>
      <c r="C23" s="158"/>
      <c r="D23" s="186"/>
      <c r="E23" s="220"/>
    </row>
    <row r="24" spans="1:31" s="156" customFormat="1" x14ac:dyDescent="0.3">
      <c r="B24" s="165" t="s">
        <v>296</v>
      </c>
      <c r="C24" s="155">
        <v>1</v>
      </c>
      <c r="D24" s="185">
        <v>5000</v>
      </c>
      <c r="E24" s="222">
        <v>2900</v>
      </c>
      <c r="F24" s="197"/>
      <c r="G24" s="232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</row>
    <row r="25" spans="1:31" x14ac:dyDescent="0.3">
      <c r="B25" s="165" t="s">
        <v>297</v>
      </c>
      <c r="C25" s="155">
        <v>63</v>
      </c>
      <c r="D25" s="185">
        <v>63600</v>
      </c>
      <c r="E25" s="222">
        <v>2900</v>
      </c>
    </row>
    <row r="26" spans="1:31" x14ac:dyDescent="0.3">
      <c r="B26" s="165" t="s">
        <v>298</v>
      </c>
      <c r="C26" s="155">
        <v>17</v>
      </c>
      <c r="D26" s="185">
        <v>36000</v>
      </c>
      <c r="E26" s="222">
        <v>5000</v>
      </c>
    </row>
    <row r="27" spans="1:31" x14ac:dyDescent="0.3">
      <c r="B27" s="166"/>
      <c r="C27" s="154"/>
      <c r="D27" s="183"/>
      <c r="E27" s="221"/>
    </row>
    <row r="28" spans="1:31" x14ac:dyDescent="0.3">
      <c r="A28" s="156">
        <v>4</v>
      </c>
      <c r="B28" s="164" t="s">
        <v>797</v>
      </c>
      <c r="C28" s="158"/>
      <c r="D28" s="186"/>
      <c r="E28" s="220"/>
    </row>
    <row r="29" spans="1:31" s="156" customFormat="1" x14ac:dyDescent="0.3">
      <c r="B29" s="165" t="s">
        <v>258</v>
      </c>
      <c r="C29" s="155">
        <v>652</v>
      </c>
      <c r="D29" s="185">
        <v>140000</v>
      </c>
      <c r="E29" s="220">
        <v>1500</v>
      </c>
      <c r="F29" s="197"/>
      <c r="G29" s="232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</row>
    <row r="30" spans="1:31" x14ac:dyDescent="0.3">
      <c r="B30" s="166"/>
      <c r="C30" s="154"/>
      <c r="D30" s="183"/>
      <c r="E30" s="221"/>
    </row>
    <row r="31" spans="1:31" x14ac:dyDescent="0.3">
      <c r="A31" s="156">
        <v>5</v>
      </c>
      <c r="B31" s="164" t="s">
        <v>299</v>
      </c>
      <c r="C31" s="158"/>
      <c r="D31" s="186"/>
      <c r="E31" s="220"/>
    </row>
    <row r="32" spans="1:31" s="156" customFormat="1" ht="43.5" customHeight="1" x14ac:dyDescent="0.3">
      <c r="B32" s="165" t="s">
        <v>261</v>
      </c>
      <c r="C32" s="155">
        <v>66</v>
      </c>
      <c r="D32" s="185">
        <v>8740</v>
      </c>
      <c r="E32" s="222" t="s">
        <v>255</v>
      </c>
      <c r="F32" s="233" t="s">
        <v>285</v>
      </c>
      <c r="G32" s="234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1" x14ac:dyDescent="0.3">
      <c r="B33" s="166"/>
      <c r="C33" s="154"/>
      <c r="D33" s="183"/>
      <c r="E33" s="221"/>
    </row>
    <row r="34" spans="1:31" x14ac:dyDescent="0.3">
      <c r="A34" s="156">
        <v>6</v>
      </c>
      <c r="B34" s="164" t="s">
        <v>799</v>
      </c>
      <c r="C34" s="158"/>
      <c r="D34" s="186"/>
      <c r="E34" s="220"/>
    </row>
    <row r="35" spans="1:31" s="156" customFormat="1" x14ac:dyDescent="0.3">
      <c r="B35" s="165" t="s">
        <v>284</v>
      </c>
      <c r="C35" s="155">
        <v>3</v>
      </c>
      <c r="D35" s="185">
        <v>2500</v>
      </c>
      <c r="E35" s="222" t="s">
        <v>255</v>
      </c>
      <c r="F35" s="197"/>
      <c r="G35" s="232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</row>
    <row r="36" spans="1:31" x14ac:dyDescent="0.3">
      <c r="B36" s="166"/>
      <c r="C36" s="154"/>
      <c r="D36" s="183"/>
      <c r="E36" s="221"/>
    </row>
    <row r="37" spans="1:31" x14ac:dyDescent="0.3">
      <c r="A37" s="156">
        <v>7</v>
      </c>
      <c r="B37" s="164" t="s">
        <v>77</v>
      </c>
      <c r="C37" s="158"/>
      <c r="D37" s="186"/>
      <c r="E37" s="220"/>
    </row>
    <row r="38" spans="1:31" s="156" customFormat="1" x14ac:dyDescent="0.3">
      <c r="B38" s="165" t="s">
        <v>77</v>
      </c>
      <c r="C38" s="155">
        <v>128</v>
      </c>
      <c r="D38" s="185">
        <v>99000</v>
      </c>
      <c r="E38" s="222" t="s">
        <v>255</v>
      </c>
      <c r="F38" s="197"/>
      <c r="G38" s="232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</row>
    <row r="39" spans="1:31" x14ac:dyDescent="0.3">
      <c r="B39" s="166"/>
      <c r="C39" s="154"/>
      <c r="D39" s="183"/>
      <c r="E39" s="221"/>
    </row>
    <row r="40" spans="1:31" x14ac:dyDescent="0.3">
      <c r="A40" s="156">
        <v>8</v>
      </c>
      <c r="B40" s="164" t="s">
        <v>300</v>
      </c>
      <c r="C40" s="158"/>
      <c r="D40" s="186"/>
      <c r="E40" s="220"/>
    </row>
    <row r="41" spans="1:31" s="156" customFormat="1" x14ac:dyDescent="0.3">
      <c r="B41" s="165" t="s">
        <v>208</v>
      </c>
      <c r="C41" s="155">
        <v>111</v>
      </c>
      <c r="D41" s="185">
        <v>40000</v>
      </c>
      <c r="E41" s="222" t="s">
        <v>255</v>
      </c>
      <c r="F41" s="197"/>
      <c r="G41" s="232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</row>
    <row r="42" spans="1:31" x14ac:dyDescent="0.3">
      <c r="B42" s="166"/>
      <c r="C42" s="154"/>
      <c r="D42" s="183"/>
      <c r="E42" s="221"/>
    </row>
    <row r="43" spans="1:31" x14ac:dyDescent="0.3">
      <c r="A43" s="156">
        <v>9</v>
      </c>
      <c r="B43" s="164" t="s">
        <v>812</v>
      </c>
      <c r="C43" s="158"/>
      <c r="D43" s="186"/>
      <c r="E43" s="220"/>
    </row>
    <row r="44" spans="1:31" s="156" customFormat="1" x14ac:dyDescent="0.3">
      <c r="B44" s="165" t="s">
        <v>210</v>
      </c>
      <c r="C44" s="155">
        <v>182</v>
      </c>
      <c r="D44" s="185">
        <v>480000</v>
      </c>
      <c r="E44" s="220" t="s">
        <v>255</v>
      </c>
      <c r="F44" s="197"/>
      <c r="G44" s="232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</row>
    <row r="45" spans="1:31" x14ac:dyDescent="0.3">
      <c r="B45" s="165" t="s">
        <v>301</v>
      </c>
      <c r="C45" s="155">
        <v>14</v>
      </c>
      <c r="D45" s="185">
        <v>36000</v>
      </c>
      <c r="E45" s="220" t="s">
        <v>255</v>
      </c>
    </row>
    <row r="46" spans="1:31" x14ac:dyDescent="0.3">
      <c r="B46" s="165" t="s">
        <v>302</v>
      </c>
      <c r="C46" s="155">
        <v>8</v>
      </c>
      <c r="D46" s="185">
        <v>29000</v>
      </c>
      <c r="E46" s="220" t="s">
        <v>255</v>
      </c>
    </row>
    <row r="47" spans="1:31" x14ac:dyDescent="0.3">
      <c r="B47" s="165" t="s">
        <v>303</v>
      </c>
      <c r="C47" s="155">
        <v>17</v>
      </c>
      <c r="D47" s="185">
        <v>48000</v>
      </c>
      <c r="E47" s="220" t="s">
        <v>255</v>
      </c>
    </row>
    <row r="48" spans="1:31" x14ac:dyDescent="0.3">
      <c r="B48" s="165" t="s">
        <v>304</v>
      </c>
      <c r="C48" s="155">
        <v>10</v>
      </c>
      <c r="D48" s="185">
        <v>32000</v>
      </c>
      <c r="E48" s="220" t="s">
        <v>255</v>
      </c>
    </row>
    <row r="49" spans="1:31" x14ac:dyDescent="0.3">
      <c r="B49" s="165" t="s">
        <v>305</v>
      </c>
      <c r="C49" s="155">
        <v>11</v>
      </c>
      <c r="D49" s="185">
        <v>24000</v>
      </c>
      <c r="E49" s="220" t="s">
        <v>255</v>
      </c>
    </row>
    <row r="50" spans="1:31" x14ac:dyDescent="0.3">
      <c r="B50" s="165" t="s">
        <v>306</v>
      </c>
      <c r="C50" s="155">
        <v>7</v>
      </c>
      <c r="D50" s="185">
        <v>24000</v>
      </c>
      <c r="E50" s="220" t="s">
        <v>255</v>
      </c>
    </row>
    <row r="51" spans="1:31" x14ac:dyDescent="0.3">
      <c r="B51" s="165" t="s">
        <v>307</v>
      </c>
      <c r="C51" s="155">
        <v>10</v>
      </c>
      <c r="D51" s="185">
        <v>36000</v>
      </c>
      <c r="E51" s="220" t="s">
        <v>255</v>
      </c>
    </row>
    <row r="52" spans="1:31" x14ac:dyDescent="0.3">
      <c r="B52" s="165" t="s">
        <v>308</v>
      </c>
      <c r="C52" s="155">
        <v>11</v>
      </c>
      <c r="D52" s="185">
        <v>60000</v>
      </c>
      <c r="E52" s="220" t="s">
        <v>255</v>
      </c>
    </row>
    <row r="53" spans="1:31" x14ac:dyDescent="0.3">
      <c r="B53" s="165" t="s">
        <v>309</v>
      </c>
      <c r="C53" s="155">
        <v>29</v>
      </c>
      <c r="D53" s="185">
        <v>84000</v>
      </c>
      <c r="E53" s="220" t="s">
        <v>255</v>
      </c>
    </row>
    <row r="54" spans="1:31" x14ac:dyDescent="0.3">
      <c r="B54" s="165" t="s">
        <v>310</v>
      </c>
      <c r="C54" s="155">
        <v>11</v>
      </c>
      <c r="D54" s="185">
        <v>60000</v>
      </c>
      <c r="E54" s="220" t="s">
        <v>255</v>
      </c>
    </row>
    <row r="55" spans="1:31" x14ac:dyDescent="0.3">
      <c r="B55" s="165" t="s">
        <v>311</v>
      </c>
      <c r="C55" s="155">
        <v>11</v>
      </c>
      <c r="D55" s="185">
        <v>24000</v>
      </c>
      <c r="E55" s="220" t="s">
        <v>255</v>
      </c>
    </row>
    <row r="56" spans="1:31" x14ac:dyDescent="0.3">
      <c r="B56" s="165" t="s">
        <v>312</v>
      </c>
      <c r="C56" s="155">
        <v>13</v>
      </c>
      <c r="D56" s="185">
        <v>36000</v>
      </c>
      <c r="E56" s="220" t="s">
        <v>255</v>
      </c>
    </row>
    <row r="57" spans="1:31" x14ac:dyDescent="0.3">
      <c r="B57" s="165" t="s">
        <v>313</v>
      </c>
      <c r="C57" s="155">
        <v>15</v>
      </c>
      <c r="D57" s="185">
        <v>48000</v>
      </c>
      <c r="E57" s="220" t="s">
        <v>255</v>
      </c>
    </row>
    <row r="58" spans="1:31" x14ac:dyDescent="0.3">
      <c r="B58" s="165" t="s">
        <v>314</v>
      </c>
      <c r="C58" s="155">
        <v>11</v>
      </c>
      <c r="D58" s="185">
        <v>27000</v>
      </c>
      <c r="E58" s="220" t="s">
        <v>255</v>
      </c>
    </row>
    <row r="59" spans="1:31" x14ac:dyDescent="0.3">
      <c r="B59" s="165" t="s">
        <v>315</v>
      </c>
      <c r="C59" s="155">
        <v>24</v>
      </c>
      <c r="D59" s="185">
        <v>96000</v>
      </c>
      <c r="E59" s="220" t="s">
        <v>255</v>
      </c>
    </row>
    <row r="60" spans="1:31" x14ac:dyDescent="0.3">
      <c r="B60" s="165" t="s">
        <v>316</v>
      </c>
      <c r="C60" s="155">
        <v>13</v>
      </c>
      <c r="D60" s="185">
        <v>36000</v>
      </c>
      <c r="E60" s="220" t="s">
        <v>255</v>
      </c>
    </row>
    <row r="61" spans="1:31" x14ac:dyDescent="0.3">
      <c r="B61" s="165" t="s">
        <v>317</v>
      </c>
      <c r="C61" s="155">
        <v>7</v>
      </c>
      <c r="D61" s="185">
        <v>24000</v>
      </c>
      <c r="E61" s="220" t="s">
        <v>255</v>
      </c>
    </row>
    <row r="62" spans="1:31" x14ac:dyDescent="0.3">
      <c r="B62" s="165" t="s">
        <v>318</v>
      </c>
      <c r="C62" s="155">
        <v>9</v>
      </c>
      <c r="D62" s="185">
        <v>24000</v>
      </c>
      <c r="E62" s="220" t="s">
        <v>255</v>
      </c>
    </row>
    <row r="63" spans="1:31" x14ac:dyDescent="0.3">
      <c r="B63" s="167"/>
      <c r="C63" s="159"/>
      <c r="D63" s="187"/>
      <c r="E63" s="223"/>
    </row>
    <row r="64" spans="1:31" s="153" customFormat="1" x14ac:dyDescent="0.3">
      <c r="A64" s="160">
        <v>10</v>
      </c>
      <c r="B64" s="164" t="s">
        <v>319</v>
      </c>
      <c r="C64" s="158"/>
      <c r="D64" s="186"/>
      <c r="E64" s="22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</row>
    <row r="65" spans="1:31" s="156" customFormat="1" x14ac:dyDescent="0.3">
      <c r="B65" s="165" t="s">
        <v>265</v>
      </c>
      <c r="C65" s="155">
        <v>11</v>
      </c>
      <c r="D65" s="185">
        <v>4500</v>
      </c>
      <c r="E65" s="222" t="s">
        <v>255</v>
      </c>
      <c r="F65" s="197"/>
      <c r="G65" s="232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</row>
    <row r="66" spans="1:31" x14ac:dyDescent="0.3">
      <c r="B66" s="166"/>
      <c r="C66" s="154"/>
      <c r="D66" s="183"/>
      <c r="E66" s="221"/>
    </row>
    <row r="67" spans="1:31" x14ac:dyDescent="0.3">
      <c r="A67" s="156">
        <v>11</v>
      </c>
      <c r="B67" s="164" t="s">
        <v>320</v>
      </c>
      <c r="C67" s="158"/>
      <c r="D67" s="186"/>
      <c r="E67" s="220"/>
    </row>
    <row r="68" spans="1:31" s="156" customFormat="1" x14ac:dyDescent="0.3">
      <c r="B68" s="165" t="s">
        <v>321</v>
      </c>
      <c r="C68" s="155">
        <v>57</v>
      </c>
      <c r="D68" s="185">
        <v>32000</v>
      </c>
      <c r="E68" s="222" t="s">
        <v>813</v>
      </c>
      <c r="F68" s="197"/>
      <c r="G68" s="232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</row>
    <row r="69" spans="1:31" x14ac:dyDescent="0.3">
      <c r="B69" s="165" t="s">
        <v>322</v>
      </c>
      <c r="C69" s="155">
        <v>13</v>
      </c>
      <c r="D69" s="185">
        <v>7000</v>
      </c>
      <c r="E69" s="222" t="s">
        <v>813</v>
      </c>
    </row>
    <row r="70" spans="1:31" x14ac:dyDescent="0.3">
      <c r="B70" s="165" t="s">
        <v>323</v>
      </c>
      <c r="C70" s="155">
        <v>78</v>
      </c>
      <c r="D70" s="185">
        <v>50000</v>
      </c>
      <c r="E70" s="222" t="s">
        <v>813</v>
      </c>
    </row>
    <row r="71" spans="1:31" x14ac:dyDescent="0.3">
      <c r="B71" s="165" t="s">
        <v>324</v>
      </c>
      <c r="C71" s="155">
        <v>42</v>
      </c>
      <c r="D71" s="185">
        <v>20000</v>
      </c>
      <c r="E71" s="222" t="s">
        <v>813</v>
      </c>
    </row>
    <row r="72" spans="1:31" x14ac:dyDescent="0.3">
      <c r="B72" s="165" t="s">
        <v>325</v>
      </c>
      <c r="C72" s="155">
        <v>59</v>
      </c>
      <c r="D72" s="185">
        <v>25000</v>
      </c>
      <c r="E72" s="222" t="s">
        <v>813</v>
      </c>
    </row>
    <row r="73" spans="1:31" x14ac:dyDescent="0.3">
      <c r="B73" s="165" t="s">
        <v>326</v>
      </c>
      <c r="C73" s="155">
        <v>62</v>
      </c>
      <c r="D73" s="185">
        <v>30000</v>
      </c>
      <c r="E73" s="222" t="s">
        <v>813</v>
      </c>
    </row>
    <row r="74" spans="1:31" x14ac:dyDescent="0.3">
      <c r="B74" s="165" t="s">
        <v>327</v>
      </c>
      <c r="C74" s="155">
        <v>110</v>
      </c>
      <c r="D74" s="185">
        <v>50000</v>
      </c>
      <c r="E74" s="222" t="s">
        <v>813</v>
      </c>
    </row>
    <row r="75" spans="1:31" x14ac:dyDescent="0.3">
      <c r="B75" s="165" t="s">
        <v>328</v>
      </c>
      <c r="C75" s="155">
        <v>45</v>
      </c>
      <c r="D75" s="185">
        <v>20000</v>
      </c>
      <c r="E75" s="222" t="s">
        <v>813</v>
      </c>
    </row>
    <row r="76" spans="1:31" x14ac:dyDescent="0.3">
      <c r="B76" s="165" t="s">
        <v>329</v>
      </c>
      <c r="C76" s="155">
        <v>31</v>
      </c>
      <c r="D76" s="185">
        <v>14000</v>
      </c>
      <c r="E76" s="222" t="s">
        <v>813</v>
      </c>
    </row>
    <row r="77" spans="1:31" x14ac:dyDescent="0.3">
      <c r="B77" s="165" t="s">
        <v>330</v>
      </c>
      <c r="C77" s="155">
        <v>77</v>
      </c>
      <c r="D77" s="185">
        <v>60000</v>
      </c>
      <c r="E77" s="222" t="s">
        <v>813</v>
      </c>
    </row>
    <row r="78" spans="1:31" x14ac:dyDescent="0.3">
      <c r="B78" s="165" t="s">
        <v>331</v>
      </c>
      <c r="C78" s="155">
        <v>37</v>
      </c>
      <c r="D78" s="185">
        <v>12000</v>
      </c>
      <c r="E78" s="222" t="s">
        <v>813</v>
      </c>
    </row>
    <row r="79" spans="1:31" x14ac:dyDescent="0.3">
      <c r="B79" s="165" t="s">
        <v>332</v>
      </c>
      <c r="C79" s="155">
        <v>64</v>
      </c>
      <c r="D79" s="185">
        <v>35000</v>
      </c>
      <c r="E79" s="222" t="s">
        <v>813</v>
      </c>
    </row>
    <row r="80" spans="1:31" x14ac:dyDescent="0.3">
      <c r="B80" s="165" t="s">
        <v>333</v>
      </c>
      <c r="C80" s="155">
        <v>86</v>
      </c>
      <c r="D80" s="185">
        <v>40000</v>
      </c>
      <c r="E80" s="222" t="s">
        <v>813</v>
      </c>
    </row>
    <row r="81" spans="1:31" x14ac:dyDescent="0.3">
      <c r="B81" s="165" t="s">
        <v>334</v>
      </c>
      <c r="C81" s="155">
        <v>165</v>
      </c>
      <c r="D81" s="185">
        <v>75000</v>
      </c>
      <c r="E81" s="222" t="s">
        <v>813</v>
      </c>
    </row>
    <row r="82" spans="1:31" x14ac:dyDescent="0.3">
      <c r="B82" s="165" t="s">
        <v>335</v>
      </c>
      <c r="C82" s="155">
        <v>141</v>
      </c>
      <c r="D82" s="185">
        <v>100000</v>
      </c>
      <c r="E82" s="222" t="s">
        <v>813</v>
      </c>
    </row>
    <row r="83" spans="1:31" x14ac:dyDescent="0.3">
      <c r="B83" s="165" t="s">
        <v>336</v>
      </c>
      <c r="C83" s="155">
        <v>28</v>
      </c>
      <c r="D83" s="185">
        <v>13000</v>
      </c>
      <c r="E83" s="222" t="s">
        <v>813</v>
      </c>
    </row>
    <row r="84" spans="1:31" x14ac:dyDescent="0.3">
      <c r="B84" s="167"/>
      <c r="C84" s="159"/>
      <c r="D84" s="187"/>
      <c r="E84" s="223"/>
    </row>
    <row r="85" spans="1:31" s="153" customFormat="1" x14ac:dyDescent="0.3">
      <c r="A85" s="160">
        <v>12</v>
      </c>
      <c r="B85" s="164" t="s">
        <v>337</v>
      </c>
      <c r="C85" s="158"/>
      <c r="D85" s="186"/>
      <c r="E85" s="22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</row>
    <row r="86" spans="1:31" s="156" customFormat="1" x14ac:dyDescent="0.3">
      <c r="B86" s="165" t="s">
        <v>338</v>
      </c>
      <c r="C86" s="155">
        <v>79</v>
      </c>
      <c r="D86" s="185">
        <v>50000</v>
      </c>
      <c r="E86" s="220">
        <v>1500</v>
      </c>
      <c r="F86" s="197"/>
      <c r="G86" s="232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</row>
    <row r="87" spans="1:31" x14ac:dyDescent="0.3">
      <c r="B87" s="165" t="s">
        <v>339</v>
      </c>
      <c r="C87" s="155">
        <v>213</v>
      </c>
      <c r="D87" s="185">
        <v>80000</v>
      </c>
      <c r="E87" s="220">
        <v>1500</v>
      </c>
    </row>
    <row r="88" spans="1:31" x14ac:dyDescent="0.3">
      <c r="B88" s="165" t="s">
        <v>340</v>
      </c>
      <c r="C88" s="155">
        <v>25</v>
      </c>
      <c r="D88" s="185">
        <v>15000</v>
      </c>
      <c r="E88" s="220">
        <v>1500</v>
      </c>
    </row>
    <row r="89" spans="1:31" x14ac:dyDescent="0.3">
      <c r="B89" s="165" t="s">
        <v>341</v>
      </c>
      <c r="C89" s="155">
        <v>15</v>
      </c>
      <c r="D89" s="185">
        <v>20000</v>
      </c>
      <c r="E89" s="220">
        <v>1500</v>
      </c>
    </row>
    <row r="90" spans="1:31" x14ac:dyDescent="0.3">
      <c r="B90" s="165" t="s">
        <v>342</v>
      </c>
      <c r="C90" s="155">
        <v>86</v>
      </c>
      <c r="D90" s="185">
        <v>80000</v>
      </c>
      <c r="E90" s="220">
        <v>1500</v>
      </c>
    </row>
    <row r="91" spans="1:31" x14ac:dyDescent="0.3">
      <c r="B91" s="165" t="s">
        <v>343</v>
      </c>
      <c r="C91" s="155">
        <v>15</v>
      </c>
      <c r="D91" s="185">
        <v>15000</v>
      </c>
      <c r="E91" s="220">
        <v>1500</v>
      </c>
    </row>
    <row r="92" spans="1:31" x14ac:dyDescent="0.3">
      <c r="B92" s="166"/>
      <c r="C92" s="154"/>
      <c r="D92" s="183"/>
      <c r="E92" s="221"/>
    </row>
    <row r="93" spans="1:31" x14ac:dyDescent="0.3">
      <c r="A93" s="156">
        <v>13</v>
      </c>
      <c r="B93" s="164" t="s">
        <v>344</v>
      </c>
      <c r="C93" s="158"/>
      <c r="D93" s="186"/>
      <c r="E93" s="220"/>
    </row>
    <row r="94" spans="1:31" s="156" customFormat="1" x14ac:dyDescent="0.3">
      <c r="B94" s="165" t="s">
        <v>259</v>
      </c>
      <c r="C94" s="155">
        <v>275</v>
      </c>
      <c r="D94" s="185">
        <v>120000</v>
      </c>
      <c r="E94" s="220">
        <v>3000</v>
      </c>
      <c r="F94" s="197"/>
      <c r="G94" s="232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</row>
    <row r="95" spans="1:31" s="156" customFormat="1" x14ac:dyDescent="0.3">
      <c r="B95" s="166"/>
      <c r="C95" s="154"/>
      <c r="D95" s="183"/>
      <c r="E95" s="221"/>
      <c r="F95" s="197"/>
      <c r="G95" s="232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</row>
    <row r="96" spans="1:31" x14ac:dyDescent="0.3">
      <c r="A96" s="156">
        <v>14</v>
      </c>
      <c r="B96" s="164" t="s">
        <v>345</v>
      </c>
      <c r="C96" s="158"/>
      <c r="D96" s="186"/>
      <c r="E96" s="220"/>
    </row>
    <row r="97" spans="1:31" s="156" customFormat="1" x14ac:dyDescent="0.3">
      <c r="B97" s="165" t="s">
        <v>346</v>
      </c>
      <c r="C97" s="155">
        <v>10</v>
      </c>
      <c r="D97" s="185">
        <v>25000</v>
      </c>
      <c r="E97" s="220">
        <v>80</v>
      </c>
      <c r="F97" s="197"/>
      <c r="G97" s="232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</row>
    <row r="98" spans="1:31" x14ac:dyDescent="0.3">
      <c r="B98" s="165" t="s">
        <v>347</v>
      </c>
      <c r="C98" s="155">
        <v>14</v>
      </c>
      <c r="D98" s="185">
        <v>250000</v>
      </c>
      <c r="E98" s="220" t="s">
        <v>814</v>
      </c>
    </row>
    <row r="99" spans="1:31" x14ac:dyDescent="0.3">
      <c r="B99" s="165" t="s">
        <v>348</v>
      </c>
      <c r="C99" s="155">
        <v>12</v>
      </c>
      <c r="D99" s="185">
        <v>150000</v>
      </c>
      <c r="E99" s="220" t="s">
        <v>818</v>
      </c>
    </row>
    <row r="100" spans="1:31" x14ac:dyDescent="0.3">
      <c r="B100" s="165" t="s">
        <v>349</v>
      </c>
      <c r="C100" s="155">
        <v>5</v>
      </c>
      <c r="D100" s="185">
        <v>75000</v>
      </c>
      <c r="E100" s="220" t="s">
        <v>815</v>
      </c>
    </row>
    <row r="101" spans="1:31" x14ac:dyDescent="0.3">
      <c r="B101" s="165" t="s">
        <v>350</v>
      </c>
      <c r="C101" s="155">
        <v>6</v>
      </c>
      <c r="D101" s="185">
        <v>40000</v>
      </c>
      <c r="E101" s="220" t="s">
        <v>816</v>
      </c>
    </row>
    <row r="102" spans="1:31" x14ac:dyDescent="0.3">
      <c r="B102" s="165" t="s">
        <v>351</v>
      </c>
      <c r="C102" s="155">
        <v>13</v>
      </c>
      <c r="D102" s="185">
        <v>250000</v>
      </c>
      <c r="E102" s="220" t="s">
        <v>817</v>
      </c>
    </row>
    <row r="103" spans="1:31" x14ac:dyDescent="0.3">
      <c r="B103" s="165" t="s">
        <v>352</v>
      </c>
      <c r="C103" s="155">
        <v>5</v>
      </c>
      <c r="D103" s="185">
        <v>60000</v>
      </c>
      <c r="E103" s="220">
        <v>800</v>
      </c>
    </row>
    <row r="104" spans="1:31" x14ac:dyDescent="0.3">
      <c r="B104" s="165" t="s">
        <v>353</v>
      </c>
      <c r="C104" s="155">
        <v>4</v>
      </c>
      <c r="D104" s="185">
        <v>75000</v>
      </c>
      <c r="E104" s="220" t="s">
        <v>814</v>
      </c>
    </row>
    <row r="105" spans="1:31" x14ac:dyDescent="0.3">
      <c r="B105" s="166"/>
      <c r="C105" s="154"/>
      <c r="D105" s="183"/>
      <c r="E105" s="221"/>
    </row>
    <row r="106" spans="1:31" x14ac:dyDescent="0.3">
      <c r="A106" s="156">
        <v>15</v>
      </c>
      <c r="B106" s="164" t="s">
        <v>786</v>
      </c>
      <c r="C106" s="158"/>
      <c r="D106" s="186"/>
      <c r="E106" s="220"/>
    </row>
    <row r="107" spans="1:31" s="156" customFormat="1" x14ac:dyDescent="0.3">
      <c r="B107" s="165" t="s">
        <v>354</v>
      </c>
      <c r="C107" s="155">
        <v>17</v>
      </c>
      <c r="D107" s="185">
        <v>8000</v>
      </c>
      <c r="E107" s="220">
        <v>500</v>
      </c>
      <c r="F107" s="197"/>
      <c r="G107" s="232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</row>
    <row r="108" spans="1:31" x14ac:dyDescent="0.3">
      <c r="B108" s="165" t="s">
        <v>355</v>
      </c>
      <c r="C108" s="155">
        <v>13</v>
      </c>
      <c r="D108" s="185">
        <v>6000</v>
      </c>
      <c r="E108" s="220">
        <v>500</v>
      </c>
    </row>
    <row r="109" spans="1:31" x14ac:dyDescent="0.3">
      <c r="B109" s="165" t="s">
        <v>356</v>
      </c>
      <c r="C109" s="155">
        <v>6</v>
      </c>
      <c r="D109" s="185">
        <v>4000</v>
      </c>
      <c r="E109" s="220">
        <v>500</v>
      </c>
    </row>
    <row r="110" spans="1:31" x14ac:dyDescent="0.3">
      <c r="B110" s="165" t="s">
        <v>357</v>
      </c>
      <c r="C110" s="155">
        <v>7</v>
      </c>
      <c r="D110" s="185">
        <v>2500</v>
      </c>
      <c r="E110" s="220">
        <v>500</v>
      </c>
    </row>
    <row r="111" spans="1:31" x14ac:dyDescent="0.3">
      <c r="B111" s="165" t="s">
        <v>358</v>
      </c>
      <c r="C111" s="155">
        <v>128</v>
      </c>
      <c r="D111" s="185">
        <v>65000</v>
      </c>
      <c r="E111" s="220">
        <v>500</v>
      </c>
    </row>
    <row r="112" spans="1:31" x14ac:dyDescent="0.3">
      <c r="B112" s="165" t="s">
        <v>359</v>
      </c>
      <c r="C112" s="155">
        <v>20</v>
      </c>
      <c r="D112" s="185">
        <v>5000</v>
      </c>
      <c r="E112" s="220">
        <v>500</v>
      </c>
    </row>
    <row r="113" spans="1:31" x14ac:dyDescent="0.3">
      <c r="B113" s="165" t="s">
        <v>360</v>
      </c>
      <c r="C113" s="155">
        <v>64</v>
      </c>
      <c r="D113" s="185">
        <v>25000</v>
      </c>
      <c r="E113" s="220">
        <v>500</v>
      </c>
    </row>
    <row r="114" spans="1:31" x14ac:dyDescent="0.3">
      <c r="B114" s="165" t="s">
        <v>361</v>
      </c>
      <c r="C114" s="155">
        <v>3</v>
      </c>
      <c r="D114" s="185">
        <v>3500</v>
      </c>
      <c r="E114" s="220">
        <v>500</v>
      </c>
    </row>
    <row r="115" spans="1:31" x14ac:dyDescent="0.3">
      <c r="B115" s="165" t="s">
        <v>362</v>
      </c>
      <c r="C115" s="155">
        <v>48</v>
      </c>
      <c r="D115" s="185">
        <v>15000</v>
      </c>
      <c r="E115" s="220">
        <v>500</v>
      </c>
    </row>
    <row r="116" spans="1:31" x14ac:dyDescent="0.3">
      <c r="B116" s="166"/>
      <c r="C116" s="154"/>
      <c r="D116" s="183"/>
      <c r="E116" s="221"/>
    </row>
    <row r="117" spans="1:31" x14ac:dyDescent="0.3">
      <c r="A117" s="156">
        <v>16</v>
      </c>
      <c r="B117" s="164" t="s">
        <v>787</v>
      </c>
      <c r="C117" s="158"/>
      <c r="D117" s="186"/>
      <c r="E117" s="220"/>
    </row>
    <row r="118" spans="1:31" s="156" customFormat="1" x14ac:dyDescent="0.3">
      <c r="B118" s="165" t="s">
        <v>363</v>
      </c>
      <c r="C118" s="155">
        <v>16</v>
      </c>
      <c r="D118" s="185">
        <v>12000</v>
      </c>
      <c r="E118" s="220">
        <v>1500</v>
      </c>
      <c r="F118" s="197"/>
      <c r="G118" s="232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</row>
    <row r="119" spans="1:31" x14ac:dyDescent="0.3">
      <c r="B119" s="165" t="s">
        <v>364</v>
      </c>
      <c r="C119" s="155">
        <v>57</v>
      </c>
      <c r="D119" s="185">
        <v>35000</v>
      </c>
      <c r="E119" s="220">
        <v>1500</v>
      </c>
    </row>
    <row r="120" spans="1:31" x14ac:dyDescent="0.3">
      <c r="B120" s="165" t="s">
        <v>365</v>
      </c>
      <c r="C120" s="155">
        <v>1</v>
      </c>
      <c r="D120" s="185">
        <v>1500</v>
      </c>
      <c r="E120" s="220">
        <v>1500</v>
      </c>
    </row>
    <row r="121" spans="1:31" x14ac:dyDescent="0.3">
      <c r="B121" s="165" t="s">
        <v>366</v>
      </c>
      <c r="C121" s="155">
        <v>8</v>
      </c>
      <c r="D121" s="185">
        <v>8000</v>
      </c>
      <c r="E121" s="220">
        <v>1500</v>
      </c>
    </row>
    <row r="122" spans="1:31" x14ac:dyDescent="0.3">
      <c r="B122" s="165" t="s">
        <v>367</v>
      </c>
      <c r="C122" s="155">
        <v>29</v>
      </c>
      <c r="D122" s="185">
        <v>18000</v>
      </c>
      <c r="E122" s="220">
        <v>1500</v>
      </c>
    </row>
    <row r="123" spans="1:31" x14ac:dyDescent="0.3">
      <c r="B123" s="165" t="s">
        <v>368</v>
      </c>
      <c r="C123" s="155">
        <v>19</v>
      </c>
      <c r="D123" s="185">
        <v>15000</v>
      </c>
      <c r="E123" s="220">
        <v>1500</v>
      </c>
    </row>
    <row r="124" spans="1:31" x14ac:dyDescent="0.3">
      <c r="B124" s="165" t="s">
        <v>369</v>
      </c>
      <c r="C124" s="155">
        <v>88</v>
      </c>
      <c r="D124" s="185">
        <v>50000</v>
      </c>
      <c r="E124" s="220">
        <v>1500</v>
      </c>
    </row>
    <row r="125" spans="1:31" x14ac:dyDescent="0.3">
      <c r="B125" s="165" t="s">
        <v>370</v>
      </c>
      <c r="C125" s="155">
        <v>12</v>
      </c>
      <c r="D125" s="185">
        <v>10000</v>
      </c>
      <c r="E125" s="220">
        <v>1500</v>
      </c>
    </row>
    <row r="126" spans="1:31" x14ac:dyDescent="0.3">
      <c r="B126" s="165" t="s">
        <v>371</v>
      </c>
      <c r="C126" s="155">
        <v>16</v>
      </c>
      <c r="D126" s="185">
        <v>10000</v>
      </c>
      <c r="E126" s="220">
        <v>1500</v>
      </c>
    </row>
    <row r="127" spans="1:31" x14ac:dyDescent="0.3">
      <c r="B127" s="165" t="s">
        <v>372</v>
      </c>
      <c r="C127" s="155">
        <v>11</v>
      </c>
      <c r="D127" s="185">
        <v>9000</v>
      </c>
      <c r="E127" s="220">
        <v>1500</v>
      </c>
    </row>
    <row r="128" spans="1:31" x14ac:dyDescent="0.3">
      <c r="B128" s="165" t="s">
        <v>373</v>
      </c>
      <c r="C128" s="155">
        <v>39</v>
      </c>
      <c r="D128" s="185">
        <v>25000</v>
      </c>
      <c r="E128" s="220">
        <v>1500</v>
      </c>
    </row>
    <row r="129" spans="2:5" x14ac:dyDescent="0.3">
      <c r="B129" s="165" t="s">
        <v>374</v>
      </c>
      <c r="C129" s="155">
        <v>7</v>
      </c>
      <c r="D129" s="185">
        <v>7000</v>
      </c>
      <c r="E129" s="220">
        <v>1500</v>
      </c>
    </row>
    <row r="130" spans="2:5" x14ac:dyDescent="0.3">
      <c r="B130" s="165" t="s">
        <v>375</v>
      </c>
      <c r="C130" s="155">
        <v>46</v>
      </c>
      <c r="D130" s="185">
        <v>35000</v>
      </c>
      <c r="E130" s="220">
        <v>1500</v>
      </c>
    </row>
    <row r="131" spans="2:5" x14ac:dyDescent="0.3">
      <c r="B131" s="165" t="s">
        <v>376</v>
      </c>
      <c r="C131" s="155">
        <v>188</v>
      </c>
      <c r="D131" s="185">
        <v>80000</v>
      </c>
      <c r="E131" s="220">
        <v>1500</v>
      </c>
    </row>
    <row r="132" spans="2:5" x14ac:dyDescent="0.3">
      <c r="B132" s="165" t="s">
        <v>377</v>
      </c>
      <c r="C132" s="155">
        <v>24</v>
      </c>
      <c r="D132" s="185">
        <v>15000</v>
      </c>
      <c r="E132" s="220">
        <v>1500</v>
      </c>
    </row>
    <row r="133" spans="2:5" x14ac:dyDescent="0.3">
      <c r="B133" s="165" t="s">
        <v>378</v>
      </c>
      <c r="C133" s="155">
        <v>5</v>
      </c>
      <c r="D133" s="185">
        <v>3000</v>
      </c>
      <c r="E133" s="220">
        <v>1500</v>
      </c>
    </row>
    <row r="134" spans="2:5" x14ac:dyDescent="0.3">
      <c r="B134" s="165" t="s">
        <v>379</v>
      </c>
      <c r="C134" s="155">
        <v>57</v>
      </c>
      <c r="D134" s="185">
        <v>21000</v>
      </c>
      <c r="E134" s="220">
        <v>1500</v>
      </c>
    </row>
    <row r="135" spans="2:5" x14ac:dyDescent="0.3">
      <c r="B135" s="165" t="s">
        <v>380</v>
      </c>
      <c r="C135" s="155">
        <v>48</v>
      </c>
      <c r="D135" s="185">
        <v>23000</v>
      </c>
      <c r="E135" s="220">
        <v>1500</v>
      </c>
    </row>
    <row r="136" spans="2:5" x14ac:dyDescent="0.3">
      <c r="B136" s="165" t="s">
        <v>381</v>
      </c>
      <c r="C136" s="155">
        <v>74</v>
      </c>
      <c r="D136" s="185">
        <v>55000</v>
      </c>
      <c r="E136" s="220">
        <v>1500</v>
      </c>
    </row>
    <row r="137" spans="2:5" x14ac:dyDescent="0.3">
      <c r="B137" s="165" t="s">
        <v>382</v>
      </c>
      <c r="C137" s="155">
        <v>18</v>
      </c>
      <c r="D137" s="185">
        <v>12000</v>
      </c>
      <c r="E137" s="220">
        <v>1500</v>
      </c>
    </row>
    <row r="138" spans="2:5" x14ac:dyDescent="0.3">
      <c r="B138" s="165" t="s">
        <v>383</v>
      </c>
      <c r="C138" s="155">
        <v>13</v>
      </c>
      <c r="D138" s="185">
        <v>9000</v>
      </c>
      <c r="E138" s="220">
        <v>1500</v>
      </c>
    </row>
    <row r="139" spans="2:5" x14ac:dyDescent="0.3">
      <c r="B139" s="165" t="s">
        <v>384</v>
      </c>
      <c r="C139" s="155">
        <v>44</v>
      </c>
      <c r="D139" s="185">
        <v>35000</v>
      </c>
      <c r="E139" s="220">
        <v>1500</v>
      </c>
    </row>
    <row r="140" spans="2:5" x14ac:dyDescent="0.3">
      <c r="B140" s="165" t="s">
        <v>385</v>
      </c>
      <c r="C140" s="155">
        <v>21</v>
      </c>
      <c r="D140" s="185">
        <v>16000</v>
      </c>
      <c r="E140" s="220">
        <v>1500</v>
      </c>
    </row>
    <row r="141" spans="2:5" x14ac:dyDescent="0.3">
      <c r="B141" s="165" t="s">
        <v>386</v>
      </c>
      <c r="C141" s="155">
        <v>18</v>
      </c>
      <c r="D141" s="185">
        <v>12000</v>
      </c>
      <c r="E141" s="220">
        <v>1500</v>
      </c>
    </row>
    <row r="142" spans="2:5" x14ac:dyDescent="0.3">
      <c r="B142" s="165" t="s">
        <v>387</v>
      </c>
      <c r="C142" s="155">
        <v>15</v>
      </c>
      <c r="D142" s="185">
        <v>10000</v>
      </c>
      <c r="E142" s="220">
        <v>1500</v>
      </c>
    </row>
    <row r="143" spans="2:5" x14ac:dyDescent="0.3">
      <c r="B143" s="165" t="s">
        <v>388</v>
      </c>
      <c r="C143" s="155">
        <v>12</v>
      </c>
      <c r="D143" s="185">
        <v>10000</v>
      </c>
      <c r="E143" s="220">
        <v>1500</v>
      </c>
    </row>
    <row r="144" spans="2:5" x14ac:dyDescent="0.3">
      <c r="B144" s="166"/>
      <c r="C144" s="154"/>
      <c r="D144" s="183"/>
      <c r="E144" s="221"/>
    </row>
    <row r="145" spans="1:31" x14ac:dyDescent="0.3">
      <c r="A145" s="156">
        <v>17</v>
      </c>
      <c r="B145" s="164" t="s">
        <v>788</v>
      </c>
      <c r="C145" s="158"/>
      <c r="D145" s="186"/>
      <c r="E145" s="220"/>
    </row>
    <row r="146" spans="1:31" s="156" customFormat="1" x14ac:dyDescent="0.3">
      <c r="B146" s="165" t="s">
        <v>282</v>
      </c>
      <c r="C146" s="155">
        <v>195</v>
      </c>
      <c r="D146" s="185">
        <v>65000</v>
      </c>
      <c r="E146" s="220">
        <v>1500</v>
      </c>
      <c r="F146" s="197"/>
      <c r="G146" s="232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</row>
    <row r="147" spans="1:31" s="156" customFormat="1" x14ac:dyDescent="0.3">
      <c r="B147" s="166"/>
      <c r="C147" s="154"/>
      <c r="D147" s="183"/>
      <c r="E147" s="221"/>
      <c r="F147" s="197"/>
      <c r="G147" s="232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</row>
    <row r="148" spans="1:31" x14ac:dyDescent="0.3">
      <c r="A148" s="156">
        <v>18</v>
      </c>
      <c r="B148" s="164" t="s">
        <v>789</v>
      </c>
      <c r="C148" s="158"/>
      <c r="D148" s="186"/>
      <c r="E148" s="220"/>
    </row>
    <row r="149" spans="1:31" s="156" customFormat="1" x14ac:dyDescent="0.3">
      <c r="B149" s="165" t="s">
        <v>216</v>
      </c>
      <c r="C149" s="155">
        <v>134</v>
      </c>
      <c r="D149" s="185">
        <v>201070</v>
      </c>
      <c r="E149" s="220" t="s">
        <v>819</v>
      </c>
      <c r="F149" s="197"/>
      <c r="G149" s="232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</row>
    <row r="150" spans="1:31" s="156" customFormat="1" x14ac:dyDescent="0.3">
      <c r="B150" s="166"/>
      <c r="C150" s="154"/>
      <c r="D150" s="183"/>
      <c r="E150" s="221"/>
      <c r="F150" s="197"/>
      <c r="G150" s="232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</row>
    <row r="151" spans="1:31" s="156" customFormat="1" x14ac:dyDescent="0.3">
      <c r="B151" s="166"/>
      <c r="C151" s="154"/>
      <c r="D151" s="183"/>
      <c r="E151" s="221"/>
      <c r="F151" s="197"/>
      <c r="G151" s="232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</row>
    <row r="152" spans="1:31" x14ac:dyDescent="0.3">
      <c r="A152" s="156">
        <v>19</v>
      </c>
      <c r="B152" s="164" t="s">
        <v>280</v>
      </c>
      <c r="C152" s="158"/>
      <c r="D152" s="186"/>
      <c r="E152" s="220"/>
    </row>
    <row r="153" spans="1:31" s="156" customFormat="1" x14ac:dyDescent="0.3">
      <c r="B153" s="165" t="s">
        <v>280</v>
      </c>
      <c r="C153" s="155">
        <v>36</v>
      </c>
      <c r="D153" s="185">
        <v>46540</v>
      </c>
      <c r="E153" s="224" t="s">
        <v>820</v>
      </c>
      <c r="F153" s="197"/>
      <c r="G153" s="232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</row>
    <row r="154" spans="1:31" s="156" customFormat="1" x14ac:dyDescent="0.3">
      <c r="B154" s="166"/>
      <c r="C154" s="154"/>
      <c r="D154" s="183"/>
      <c r="E154" s="221"/>
      <c r="F154" s="197"/>
      <c r="G154" s="232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</row>
    <row r="155" spans="1:31" x14ac:dyDescent="0.3">
      <c r="A155" s="156">
        <v>20</v>
      </c>
      <c r="B155" s="164" t="s">
        <v>222</v>
      </c>
      <c r="C155" s="158"/>
      <c r="D155" s="186"/>
      <c r="E155" s="220"/>
    </row>
    <row r="156" spans="1:31" s="156" customFormat="1" x14ac:dyDescent="0.3">
      <c r="B156" s="165" t="s">
        <v>222</v>
      </c>
      <c r="C156" s="155">
        <v>52</v>
      </c>
      <c r="D156" s="185">
        <v>30000</v>
      </c>
      <c r="E156" s="220">
        <v>500</v>
      </c>
      <c r="F156" s="197"/>
      <c r="G156" s="232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</row>
    <row r="157" spans="1:31" s="156" customFormat="1" x14ac:dyDescent="0.3">
      <c r="B157" s="166"/>
      <c r="C157" s="154"/>
      <c r="D157" s="183"/>
      <c r="E157" s="221"/>
      <c r="F157" s="197"/>
      <c r="G157" s="232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</row>
    <row r="158" spans="1:31" x14ac:dyDescent="0.3">
      <c r="A158" s="156">
        <v>21</v>
      </c>
      <c r="B158" s="164" t="s">
        <v>264</v>
      </c>
      <c r="C158" s="158"/>
      <c r="D158" s="186"/>
      <c r="E158" s="220"/>
    </row>
    <row r="159" spans="1:31" s="156" customFormat="1" x14ac:dyDescent="0.3">
      <c r="B159" s="165" t="s">
        <v>389</v>
      </c>
      <c r="C159" s="155">
        <v>16</v>
      </c>
      <c r="D159" s="185">
        <v>9000</v>
      </c>
      <c r="E159" s="220" t="s">
        <v>821</v>
      </c>
      <c r="F159" s="197"/>
      <c r="G159" s="232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</row>
    <row r="160" spans="1:31" x14ac:dyDescent="0.3">
      <c r="B160" s="165" t="s">
        <v>390</v>
      </c>
      <c r="C160" s="155">
        <v>32</v>
      </c>
      <c r="D160" s="185">
        <v>18000</v>
      </c>
      <c r="E160" s="220" t="s">
        <v>822</v>
      </c>
    </row>
    <row r="161" spans="1:31" x14ac:dyDescent="0.3">
      <c r="B161" s="168"/>
      <c r="C161" s="157"/>
      <c r="D161" s="188"/>
      <c r="E161" s="221"/>
    </row>
    <row r="162" spans="1:31" x14ac:dyDescent="0.3">
      <c r="A162" s="156">
        <v>22</v>
      </c>
      <c r="B162" s="164" t="s">
        <v>391</v>
      </c>
      <c r="C162" s="158"/>
      <c r="D162" s="186"/>
      <c r="E162" s="220"/>
    </row>
    <row r="163" spans="1:31" s="156" customFormat="1" x14ac:dyDescent="0.3">
      <c r="B163" s="165" t="s">
        <v>391</v>
      </c>
      <c r="C163" s="155">
        <v>90</v>
      </c>
      <c r="D163" s="185">
        <v>44000</v>
      </c>
      <c r="E163" s="220" t="s">
        <v>823</v>
      </c>
      <c r="F163" s="197"/>
      <c r="G163" s="232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</row>
    <row r="164" spans="1:31" s="156" customFormat="1" x14ac:dyDescent="0.3">
      <c r="B164" s="166"/>
      <c r="C164" s="154"/>
      <c r="D164" s="183"/>
      <c r="E164" s="221"/>
      <c r="F164" s="197"/>
      <c r="G164" s="232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</row>
    <row r="165" spans="1:31" s="156" customFormat="1" x14ac:dyDescent="0.3">
      <c r="A165" s="156">
        <v>23</v>
      </c>
      <c r="B165" s="164" t="s">
        <v>783</v>
      </c>
      <c r="C165" s="155"/>
      <c r="D165" s="185"/>
      <c r="E165" s="220"/>
      <c r="F165" s="197"/>
      <c r="G165" s="232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</row>
    <row r="166" spans="1:31" x14ac:dyDescent="0.3">
      <c r="B166" s="165" t="s">
        <v>392</v>
      </c>
      <c r="C166" s="155">
        <v>63</v>
      </c>
      <c r="D166" s="185">
        <v>45000</v>
      </c>
      <c r="E166" s="220">
        <v>1700</v>
      </c>
    </row>
    <row r="167" spans="1:31" x14ac:dyDescent="0.3">
      <c r="B167" s="165" t="s">
        <v>393</v>
      </c>
      <c r="C167" s="155">
        <v>32</v>
      </c>
      <c r="D167" s="185">
        <v>18000</v>
      </c>
      <c r="E167" s="220">
        <v>1700</v>
      </c>
    </row>
    <row r="168" spans="1:31" x14ac:dyDescent="0.3">
      <c r="B168" s="165" t="s">
        <v>394</v>
      </c>
      <c r="C168" s="155">
        <v>46</v>
      </c>
      <c r="D168" s="185">
        <v>35000</v>
      </c>
      <c r="E168" s="220">
        <v>1200</v>
      </c>
    </row>
    <row r="169" spans="1:31" x14ac:dyDescent="0.3">
      <c r="B169" s="165" t="s">
        <v>395</v>
      </c>
      <c r="C169" s="155">
        <v>35</v>
      </c>
      <c r="D169" s="185">
        <v>33000</v>
      </c>
      <c r="E169" s="220">
        <v>1200</v>
      </c>
    </row>
    <row r="170" spans="1:31" x14ac:dyDescent="0.3">
      <c r="B170" s="165" t="s">
        <v>396</v>
      </c>
      <c r="C170" s="155">
        <v>42</v>
      </c>
      <c r="D170" s="185">
        <v>17000</v>
      </c>
      <c r="E170" s="220">
        <v>1200</v>
      </c>
    </row>
    <row r="171" spans="1:31" x14ac:dyDescent="0.3">
      <c r="B171" s="165" t="s">
        <v>397</v>
      </c>
      <c r="C171" s="155">
        <v>41</v>
      </c>
      <c r="D171" s="185">
        <v>45000</v>
      </c>
      <c r="E171" s="220">
        <v>1700</v>
      </c>
    </row>
    <row r="172" spans="1:31" x14ac:dyDescent="0.3">
      <c r="B172" s="165" t="s">
        <v>398</v>
      </c>
      <c r="C172" s="155">
        <v>52</v>
      </c>
      <c r="D172" s="185">
        <v>55000</v>
      </c>
      <c r="E172" s="220" t="s">
        <v>824</v>
      </c>
    </row>
    <row r="173" spans="1:31" x14ac:dyDescent="0.3">
      <c r="B173" s="165" t="s">
        <v>399</v>
      </c>
      <c r="C173" s="155">
        <v>10</v>
      </c>
      <c r="D173" s="185">
        <v>37000</v>
      </c>
      <c r="E173" s="220" t="s">
        <v>825</v>
      </c>
    </row>
    <row r="174" spans="1:31" x14ac:dyDescent="0.3">
      <c r="B174" s="165" t="s">
        <v>400</v>
      </c>
      <c r="C174" s="155">
        <v>29</v>
      </c>
      <c r="D174" s="185">
        <v>18000</v>
      </c>
      <c r="E174" s="220">
        <v>1700</v>
      </c>
    </row>
    <row r="175" spans="1:31" x14ac:dyDescent="0.3">
      <c r="B175" s="165" t="s">
        <v>401</v>
      </c>
      <c r="C175" s="155">
        <v>49</v>
      </c>
      <c r="D175" s="185">
        <v>33000</v>
      </c>
      <c r="E175" s="220">
        <v>1200</v>
      </c>
    </row>
    <row r="176" spans="1:31" x14ac:dyDescent="0.3">
      <c r="B176" s="166"/>
      <c r="C176" s="154"/>
      <c r="D176" s="183"/>
      <c r="E176" s="221"/>
    </row>
    <row r="177" spans="1:5" x14ac:dyDescent="0.3">
      <c r="B177" s="166"/>
      <c r="C177" s="154"/>
      <c r="D177" s="183"/>
      <c r="E177" s="221"/>
    </row>
    <row r="178" spans="1:5" x14ac:dyDescent="0.3">
      <c r="A178" s="156">
        <v>25</v>
      </c>
      <c r="B178" s="164" t="s">
        <v>402</v>
      </c>
      <c r="C178" s="155"/>
      <c r="D178" s="185"/>
      <c r="E178" s="220"/>
    </row>
    <row r="179" spans="1:5" x14ac:dyDescent="0.3">
      <c r="B179" s="165" t="s">
        <v>402</v>
      </c>
      <c r="C179" s="155">
        <v>45</v>
      </c>
      <c r="D179" s="185">
        <v>33000</v>
      </c>
      <c r="E179" s="220" t="s">
        <v>826</v>
      </c>
    </row>
    <row r="180" spans="1:5" x14ac:dyDescent="0.3">
      <c r="B180" s="166"/>
      <c r="C180" s="154"/>
      <c r="D180" s="183"/>
      <c r="E180" s="221"/>
    </row>
    <row r="181" spans="1:5" x14ac:dyDescent="0.3">
      <c r="A181" s="156">
        <v>26</v>
      </c>
      <c r="B181" s="164" t="s">
        <v>403</v>
      </c>
      <c r="C181" s="155"/>
      <c r="D181" s="185"/>
      <c r="E181" s="220"/>
    </row>
    <row r="182" spans="1:5" x14ac:dyDescent="0.3">
      <c r="B182" s="165" t="s">
        <v>403</v>
      </c>
      <c r="C182" s="155">
        <v>201</v>
      </c>
      <c r="D182" s="185">
        <v>119000</v>
      </c>
      <c r="E182" s="220" t="s">
        <v>827</v>
      </c>
    </row>
    <row r="183" spans="1:5" x14ac:dyDescent="0.3">
      <c r="B183" s="166"/>
      <c r="C183" s="154"/>
      <c r="D183" s="183"/>
      <c r="E183" s="221"/>
    </row>
    <row r="184" spans="1:5" x14ac:dyDescent="0.3">
      <c r="A184" s="156">
        <v>27</v>
      </c>
      <c r="B184" s="164" t="s">
        <v>404</v>
      </c>
      <c r="C184" s="155"/>
      <c r="D184" s="185"/>
      <c r="E184" s="220"/>
    </row>
    <row r="185" spans="1:5" x14ac:dyDescent="0.3">
      <c r="B185" s="165" t="s">
        <v>404</v>
      </c>
      <c r="C185" s="155">
        <v>69</v>
      </c>
      <c r="D185" s="185">
        <v>42000</v>
      </c>
      <c r="E185" s="220" t="s">
        <v>827</v>
      </c>
    </row>
    <row r="186" spans="1:5" x14ac:dyDescent="0.3">
      <c r="B186" s="166"/>
      <c r="C186" s="154"/>
      <c r="D186" s="183"/>
      <c r="E186" s="221"/>
    </row>
    <row r="187" spans="1:5" x14ac:dyDescent="0.3">
      <c r="A187" s="156">
        <v>28</v>
      </c>
      <c r="B187" s="164" t="s">
        <v>405</v>
      </c>
      <c r="C187" s="155"/>
      <c r="D187" s="185"/>
      <c r="E187" s="220"/>
    </row>
    <row r="188" spans="1:5" x14ac:dyDescent="0.3">
      <c r="B188" s="165" t="s">
        <v>405</v>
      </c>
      <c r="C188" s="155">
        <v>700</v>
      </c>
      <c r="D188" s="185">
        <v>95000</v>
      </c>
      <c r="E188" s="220">
        <v>1000</v>
      </c>
    </row>
    <row r="189" spans="1:5" x14ac:dyDescent="0.3">
      <c r="B189" s="166"/>
      <c r="C189" s="154"/>
      <c r="D189" s="183"/>
      <c r="E189" s="221"/>
    </row>
    <row r="190" spans="1:5" x14ac:dyDescent="0.3">
      <c r="A190" s="156">
        <v>29</v>
      </c>
      <c r="B190" s="164" t="s">
        <v>406</v>
      </c>
      <c r="C190" s="155"/>
      <c r="D190" s="185"/>
      <c r="E190" s="220"/>
    </row>
    <row r="191" spans="1:5" x14ac:dyDescent="0.3">
      <c r="B191" s="165" t="s">
        <v>406</v>
      </c>
      <c r="C191" s="155">
        <v>82</v>
      </c>
      <c r="D191" s="185">
        <v>45000</v>
      </c>
      <c r="E191" s="220" t="s">
        <v>255</v>
      </c>
    </row>
    <row r="192" spans="1:5" x14ac:dyDescent="0.3">
      <c r="B192" s="166"/>
      <c r="C192" s="154"/>
      <c r="D192" s="183"/>
      <c r="E192" s="221"/>
    </row>
    <row r="193" spans="1:5" x14ac:dyDescent="0.3">
      <c r="A193" s="156">
        <v>30</v>
      </c>
      <c r="B193" s="164" t="s">
        <v>407</v>
      </c>
      <c r="C193" s="155"/>
      <c r="D193" s="185"/>
      <c r="E193" s="220"/>
    </row>
    <row r="194" spans="1:5" x14ac:dyDescent="0.3">
      <c r="B194" s="165" t="s">
        <v>407</v>
      </c>
      <c r="C194" s="155">
        <v>66</v>
      </c>
      <c r="D194" s="185">
        <v>39000</v>
      </c>
      <c r="E194" s="220" t="s">
        <v>255</v>
      </c>
    </row>
    <row r="195" spans="1:5" x14ac:dyDescent="0.3">
      <c r="B195" s="166"/>
      <c r="C195" s="154"/>
      <c r="D195" s="183"/>
      <c r="E195" s="221"/>
    </row>
    <row r="196" spans="1:5" x14ac:dyDescent="0.3">
      <c r="A196" s="156">
        <v>31</v>
      </c>
      <c r="B196" s="164" t="s">
        <v>408</v>
      </c>
      <c r="C196" s="155"/>
      <c r="D196" s="185"/>
      <c r="E196" s="220"/>
    </row>
    <row r="197" spans="1:5" x14ac:dyDescent="0.3">
      <c r="B197" s="165" t="s">
        <v>408</v>
      </c>
      <c r="C197" s="155">
        <v>82</v>
      </c>
      <c r="D197" s="185">
        <v>25000</v>
      </c>
      <c r="E197" s="220" t="s">
        <v>836</v>
      </c>
    </row>
    <row r="198" spans="1:5" x14ac:dyDescent="0.3">
      <c r="B198" s="166"/>
      <c r="C198" s="154"/>
      <c r="D198" s="183"/>
      <c r="E198" s="221"/>
    </row>
    <row r="199" spans="1:5" x14ac:dyDescent="0.3">
      <c r="A199" s="156">
        <v>32</v>
      </c>
      <c r="B199" s="164" t="s">
        <v>221</v>
      </c>
      <c r="C199" s="155"/>
      <c r="D199" s="185"/>
      <c r="E199" s="220"/>
    </row>
    <row r="200" spans="1:5" x14ac:dyDescent="0.3">
      <c r="B200" s="165" t="s">
        <v>409</v>
      </c>
      <c r="C200" s="155">
        <v>50</v>
      </c>
      <c r="D200" s="185">
        <v>25000</v>
      </c>
      <c r="E200" s="220" t="s">
        <v>255</v>
      </c>
    </row>
    <row r="201" spans="1:5" x14ac:dyDescent="0.3">
      <c r="B201" s="165" t="s">
        <v>410</v>
      </c>
      <c r="C201" s="155">
        <v>81</v>
      </c>
      <c r="D201" s="185">
        <v>55000</v>
      </c>
      <c r="E201" s="220" t="s">
        <v>255</v>
      </c>
    </row>
    <row r="202" spans="1:5" x14ac:dyDescent="0.3">
      <c r="B202" s="165" t="s">
        <v>411</v>
      </c>
      <c r="C202" s="155">
        <v>27</v>
      </c>
      <c r="D202" s="185">
        <v>12500</v>
      </c>
      <c r="E202" s="220" t="s">
        <v>255</v>
      </c>
    </row>
    <row r="203" spans="1:5" x14ac:dyDescent="0.3">
      <c r="B203" s="165" t="s">
        <v>412</v>
      </c>
      <c r="C203" s="155">
        <v>35</v>
      </c>
      <c r="D203" s="185">
        <v>24000</v>
      </c>
      <c r="E203" s="220" t="s">
        <v>255</v>
      </c>
    </row>
    <row r="204" spans="1:5" x14ac:dyDescent="0.3">
      <c r="B204" s="165" t="s">
        <v>413</v>
      </c>
      <c r="C204" s="155">
        <v>51</v>
      </c>
      <c r="D204" s="185">
        <v>44000</v>
      </c>
      <c r="E204" s="220" t="s">
        <v>255</v>
      </c>
    </row>
    <row r="205" spans="1:5" x14ac:dyDescent="0.3">
      <c r="B205" s="165" t="s">
        <v>414</v>
      </c>
      <c r="C205" s="155">
        <v>86</v>
      </c>
      <c r="D205" s="185">
        <v>45000</v>
      </c>
      <c r="E205" s="220" t="s">
        <v>255</v>
      </c>
    </row>
    <row r="206" spans="1:5" x14ac:dyDescent="0.3">
      <c r="B206" s="165" t="s">
        <v>415</v>
      </c>
      <c r="C206" s="155">
        <v>4</v>
      </c>
      <c r="D206" s="185">
        <v>45000</v>
      </c>
      <c r="E206" s="220" t="s">
        <v>255</v>
      </c>
    </row>
    <row r="207" spans="1:5" x14ac:dyDescent="0.3">
      <c r="B207" s="165" t="s">
        <v>416</v>
      </c>
      <c r="C207" s="155">
        <v>36</v>
      </c>
      <c r="D207" s="185">
        <v>5000</v>
      </c>
      <c r="E207" s="220" t="s">
        <v>255</v>
      </c>
    </row>
    <row r="208" spans="1:5" x14ac:dyDescent="0.3">
      <c r="B208" s="165" t="s">
        <v>417</v>
      </c>
      <c r="C208" s="155">
        <v>71</v>
      </c>
      <c r="D208" s="185">
        <v>7000</v>
      </c>
      <c r="E208" s="220" t="s">
        <v>255</v>
      </c>
    </row>
    <row r="209" spans="2:5" x14ac:dyDescent="0.3">
      <c r="B209" s="165" t="s">
        <v>418</v>
      </c>
      <c r="C209" s="155">
        <v>41</v>
      </c>
      <c r="D209" s="185">
        <v>6000</v>
      </c>
      <c r="E209" s="220" t="s">
        <v>255</v>
      </c>
    </row>
    <row r="210" spans="2:5" x14ac:dyDescent="0.3">
      <c r="B210" s="165" t="s">
        <v>419</v>
      </c>
      <c r="C210" s="155">
        <v>42</v>
      </c>
      <c r="D210" s="185">
        <v>29000</v>
      </c>
      <c r="E210" s="220" t="s">
        <v>255</v>
      </c>
    </row>
    <row r="211" spans="2:5" x14ac:dyDescent="0.3">
      <c r="B211" s="165" t="s">
        <v>420</v>
      </c>
      <c r="C211" s="155">
        <v>92</v>
      </c>
      <c r="D211" s="185">
        <v>49000</v>
      </c>
      <c r="E211" s="220" t="s">
        <v>255</v>
      </c>
    </row>
    <row r="212" spans="2:5" x14ac:dyDescent="0.3">
      <c r="B212" s="165" t="s">
        <v>421</v>
      </c>
      <c r="C212" s="155">
        <v>40</v>
      </c>
      <c r="D212" s="185">
        <v>94000</v>
      </c>
      <c r="E212" s="220" t="s">
        <v>255</v>
      </c>
    </row>
    <row r="213" spans="2:5" x14ac:dyDescent="0.3">
      <c r="B213" s="165" t="s">
        <v>422</v>
      </c>
      <c r="C213" s="155">
        <v>32</v>
      </c>
      <c r="D213" s="185">
        <v>5000</v>
      </c>
      <c r="E213" s="220" t="s">
        <v>255</v>
      </c>
    </row>
    <row r="214" spans="2:5" x14ac:dyDescent="0.3">
      <c r="B214" s="165" t="s">
        <v>423</v>
      </c>
      <c r="C214" s="155">
        <v>21</v>
      </c>
      <c r="D214" s="185">
        <v>4000</v>
      </c>
      <c r="E214" s="220" t="s">
        <v>255</v>
      </c>
    </row>
    <row r="215" spans="2:5" x14ac:dyDescent="0.3">
      <c r="B215" s="165" t="s">
        <v>424</v>
      </c>
      <c r="C215" s="155">
        <v>78</v>
      </c>
      <c r="D215" s="185">
        <v>67000</v>
      </c>
      <c r="E215" s="220" t="s">
        <v>255</v>
      </c>
    </row>
    <row r="216" spans="2:5" x14ac:dyDescent="0.3">
      <c r="B216" s="165" t="s">
        <v>425</v>
      </c>
      <c r="C216" s="155">
        <v>24</v>
      </c>
      <c r="D216" s="185">
        <v>5000</v>
      </c>
      <c r="E216" s="220" t="s">
        <v>255</v>
      </c>
    </row>
    <row r="217" spans="2:5" x14ac:dyDescent="0.3">
      <c r="B217" s="165" t="s">
        <v>426</v>
      </c>
      <c r="C217" s="155">
        <v>40</v>
      </c>
      <c r="D217" s="185">
        <v>45000</v>
      </c>
      <c r="E217" s="220" t="s">
        <v>255</v>
      </c>
    </row>
    <row r="218" spans="2:5" x14ac:dyDescent="0.3">
      <c r="B218" s="165" t="s">
        <v>427</v>
      </c>
      <c r="C218" s="155">
        <v>183</v>
      </c>
      <c r="D218" s="185">
        <v>249000</v>
      </c>
      <c r="E218" s="220" t="s">
        <v>255</v>
      </c>
    </row>
    <row r="219" spans="2:5" x14ac:dyDescent="0.3">
      <c r="B219" s="165" t="s">
        <v>428</v>
      </c>
      <c r="C219" s="155">
        <v>18</v>
      </c>
      <c r="D219" s="185">
        <v>4000</v>
      </c>
      <c r="E219" s="220" t="s">
        <v>255</v>
      </c>
    </row>
    <row r="220" spans="2:5" x14ac:dyDescent="0.3">
      <c r="B220" s="165" t="s">
        <v>429</v>
      </c>
      <c r="C220" s="155">
        <v>52</v>
      </c>
      <c r="D220" s="185">
        <v>33000</v>
      </c>
      <c r="E220" s="220" t="s">
        <v>255</v>
      </c>
    </row>
    <row r="221" spans="2:5" x14ac:dyDescent="0.3">
      <c r="B221" s="165" t="s">
        <v>430</v>
      </c>
      <c r="C221" s="155">
        <v>119</v>
      </c>
      <c r="D221" s="185">
        <v>78000</v>
      </c>
      <c r="E221" s="220" t="s">
        <v>255</v>
      </c>
    </row>
    <row r="222" spans="2:5" x14ac:dyDescent="0.3">
      <c r="B222" s="165" t="s">
        <v>431</v>
      </c>
      <c r="C222" s="155">
        <v>40</v>
      </c>
      <c r="D222" s="185">
        <v>77000</v>
      </c>
      <c r="E222" s="220" t="s">
        <v>255</v>
      </c>
    </row>
    <row r="223" spans="2:5" x14ac:dyDescent="0.3">
      <c r="B223" s="165" t="s">
        <v>432</v>
      </c>
      <c r="C223" s="155">
        <v>111</v>
      </c>
      <c r="D223" s="185">
        <v>149000</v>
      </c>
      <c r="E223" s="220" t="s">
        <v>255</v>
      </c>
    </row>
    <row r="224" spans="2:5" x14ac:dyDescent="0.3">
      <c r="B224" s="165" t="s">
        <v>433</v>
      </c>
      <c r="C224" s="155">
        <v>52</v>
      </c>
      <c r="D224" s="185">
        <v>38000</v>
      </c>
      <c r="E224" s="220" t="s">
        <v>255</v>
      </c>
    </row>
    <row r="225" spans="2:5" x14ac:dyDescent="0.3">
      <c r="B225" s="165" t="s">
        <v>434</v>
      </c>
      <c r="C225" s="155">
        <v>22</v>
      </c>
      <c r="D225" s="185">
        <v>15000</v>
      </c>
      <c r="E225" s="220" t="s">
        <v>255</v>
      </c>
    </row>
    <row r="226" spans="2:5" x14ac:dyDescent="0.3">
      <c r="B226" s="165" t="s">
        <v>435</v>
      </c>
      <c r="C226" s="155">
        <v>134</v>
      </c>
      <c r="D226" s="185">
        <v>119000</v>
      </c>
      <c r="E226" s="220" t="s">
        <v>255</v>
      </c>
    </row>
    <row r="227" spans="2:5" x14ac:dyDescent="0.3">
      <c r="B227" s="165" t="s">
        <v>436</v>
      </c>
      <c r="C227" s="155">
        <v>168</v>
      </c>
      <c r="D227" s="185">
        <v>79000</v>
      </c>
      <c r="E227" s="220" t="s">
        <v>255</v>
      </c>
    </row>
    <row r="228" spans="2:5" x14ac:dyDescent="0.3">
      <c r="B228" s="165" t="s">
        <v>437</v>
      </c>
      <c r="C228" s="155">
        <v>87</v>
      </c>
      <c r="D228" s="185">
        <v>47000</v>
      </c>
      <c r="E228" s="220" t="s">
        <v>255</v>
      </c>
    </row>
    <row r="229" spans="2:5" x14ac:dyDescent="0.3">
      <c r="B229" s="165" t="s">
        <v>438</v>
      </c>
      <c r="C229" s="155">
        <v>76</v>
      </c>
      <c r="D229" s="185">
        <v>38000</v>
      </c>
      <c r="E229" s="220" t="s">
        <v>255</v>
      </c>
    </row>
    <row r="230" spans="2:5" x14ac:dyDescent="0.3">
      <c r="B230" s="165" t="s">
        <v>439</v>
      </c>
      <c r="C230" s="155">
        <v>27</v>
      </c>
      <c r="D230" s="185">
        <v>57000</v>
      </c>
      <c r="E230" s="220" t="s">
        <v>255</v>
      </c>
    </row>
    <row r="231" spans="2:5" x14ac:dyDescent="0.3">
      <c r="B231" s="165" t="s">
        <v>440</v>
      </c>
      <c r="C231" s="155">
        <v>102</v>
      </c>
      <c r="D231" s="185">
        <v>69000</v>
      </c>
      <c r="E231" s="220" t="s">
        <v>255</v>
      </c>
    </row>
    <row r="232" spans="2:5" x14ac:dyDescent="0.3">
      <c r="B232" s="165" t="s">
        <v>441</v>
      </c>
      <c r="C232" s="155">
        <v>28</v>
      </c>
      <c r="D232" s="185">
        <v>79000</v>
      </c>
      <c r="E232" s="220" t="s">
        <v>255</v>
      </c>
    </row>
    <row r="233" spans="2:5" x14ac:dyDescent="0.3">
      <c r="B233" s="165" t="s">
        <v>442</v>
      </c>
      <c r="C233" s="155">
        <v>48</v>
      </c>
      <c r="D233" s="185">
        <v>55000</v>
      </c>
      <c r="E233" s="220" t="s">
        <v>255</v>
      </c>
    </row>
    <row r="234" spans="2:5" x14ac:dyDescent="0.3">
      <c r="B234" s="165" t="s">
        <v>443</v>
      </c>
      <c r="C234" s="155">
        <v>69</v>
      </c>
      <c r="D234" s="185">
        <v>7000</v>
      </c>
      <c r="E234" s="220" t="s">
        <v>255</v>
      </c>
    </row>
    <row r="235" spans="2:5" x14ac:dyDescent="0.3">
      <c r="B235" s="165" t="s">
        <v>444</v>
      </c>
      <c r="C235" s="155">
        <v>62</v>
      </c>
      <c r="D235" s="185">
        <v>7000</v>
      </c>
      <c r="E235" s="220" t="s">
        <v>255</v>
      </c>
    </row>
    <row r="236" spans="2:5" x14ac:dyDescent="0.3">
      <c r="B236" s="165" t="s">
        <v>445</v>
      </c>
      <c r="C236" s="155">
        <v>18</v>
      </c>
      <c r="D236" s="185">
        <v>5000</v>
      </c>
      <c r="E236" s="220" t="s">
        <v>255</v>
      </c>
    </row>
    <row r="237" spans="2:5" x14ac:dyDescent="0.3">
      <c r="B237" s="165" t="s">
        <v>446</v>
      </c>
      <c r="C237" s="155">
        <v>91</v>
      </c>
      <c r="D237" s="185">
        <v>59000</v>
      </c>
      <c r="E237" s="220" t="s">
        <v>255</v>
      </c>
    </row>
    <row r="238" spans="2:5" x14ac:dyDescent="0.3">
      <c r="B238" s="165" t="s">
        <v>447</v>
      </c>
      <c r="C238" s="155">
        <v>200</v>
      </c>
      <c r="D238" s="185">
        <v>180000</v>
      </c>
      <c r="E238" s="220" t="s">
        <v>255</v>
      </c>
    </row>
    <row r="239" spans="2:5" x14ac:dyDescent="0.3">
      <c r="B239" s="165" t="s">
        <v>448</v>
      </c>
      <c r="C239" s="155">
        <v>96</v>
      </c>
      <c r="D239" s="185">
        <v>57000</v>
      </c>
      <c r="E239" s="220" t="s">
        <v>255</v>
      </c>
    </row>
    <row r="240" spans="2:5" x14ac:dyDescent="0.3">
      <c r="B240" s="165" t="s">
        <v>449</v>
      </c>
      <c r="C240" s="155">
        <v>5</v>
      </c>
      <c r="D240" s="185">
        <v>63000</v>
      </c>
      <c r="E240" s="220" t="s">
        <v>255</v>
      </c>
    </row>
    <row r="241" spans="2:5" x14ac:dyDescent="0.3">
      <c r="B241" s="165" t="s">
        <v>450</v>
      </c>
      <c r="C241" s="155">
        <v>98</v>
      </c>
      <c r="D241" s="185">
        <v>8000</v>
      </c>
      <c r="E241" s="220" t="s">
        <v>255</v>
      </c>
    </row>
    <row r="242" spans="2:5" x14ac:dyDescent="0.3">
      <c r="B242" s="165" t="s">
        <v>451</v>
      </c>
      <c r="C242" s="155">
        <v>56</v>
      </c>
      <c r="D242" s="185">
        <v>5000</v>
      </c>
      <c r="E242" s="220" t="s">
        <v>255</v>
      </c>
    </row>
    <row r="243" spans="2:5" x14ac:dyDescent="0.3">
      <c r="B243" s="165" t="s">
        <v>452</v>
      </c>
      <c r="C243" s="155">
        <v>77</v>
      </c>
      <c r="D243" s="185">
        <v>7000</v>
      </c>
      <c r="E243" s="220" t="s">
        <v>255</v>
      </c>
    </row>
    <row r="244" spans="2:5" x14ac:dyDescent="0.3">
      <c r="B244" s="165" t="s">
        <v>453</v>
      </c>
      <c r="C244" s="155">
        <v>107</v>
      </c>
      <c r="D244" s="185">
        <v>49000</v>
      </c>
      <c r="E244" s="220" t="s">
        <v>255</v>
      </c>
    </row>
    <row r="245" spans="2:5" x14ac:dyDescent="0.3">
      <c r="B245" s="165" t="s">
        <v>454</v>
      </c>
      <c r="C245" s="155">
        <v>50</v>
      </c>
      <c r="D245" s="185">
        <v>59000</v>
      </c>
      <c r="E245" s="220" t="s">
        <v>255</v>
      </c>
    </row>
    <row r="246" spans="2:5" x14ac:dyDescent="0.3">
      <c r="B246" s="165" t="s">
        <v>455</v>
      </c>
      <c r="C246" s="155">
        <v>11</v>
      </c>
      <c r="D246" s="185">
        <v>55000</v>
      </c>
      <c r="E246" s="220" t="s">
        <v>255</v>
      </c>
    </row>
    <row r="247" spans="2:5" x14ac:dyDescent="0.3">
      <c r="B247" s="165" t="s">
        <v>456</v>
      </c>
      <c r="C247" s="155">
        <v>137</v>
      </c>
      <c r="D247" s="185">
        <v>67000</v>
      </c>
      <c r="E247" s="220" t="s">
        <v>255</v>
      </c>
    </row>
    <row r="248" spans="2:5" x14ac:dyDescent="0.3">
      <c r="B248" s="165" t="s">
        <v>457</v>
      </c>
      <c r="C248" s="155">
        <v>133</v>
      </c>
      <c r="D248" s="185">
        <v>47000</v>
      </c>
      <c r="E248" s="220" t="s">
        <v>255</v>
      </c>
    </row>
    <row r="249" spans="2:5" x14ac:dyDescent="0.3">
      <c r="B249" s="165" t="s">
        <v>458</v>
      </c>
      <c r="C249" s="155">
        <v>26</v>
      </c>
      <c r="D249" s="185">
        <v>65000</v>
      </c>
      <c r="E249" s="220" t="s">
        <v>255</v>
      </c>
    </row>
    <row r="250" spans="2:5" x14ac:dyDescent="0.3">
      <c r="B250" s="165" t="s">
        <v>459</v>
      </c>
      <c r="C250" s="155">
        <v>101</v>
      </c>
      <c r="D250" s="185">
        <v>71000</v>
      </c>
      <c r="E250" s="220" t="s">
        <v>255</v>
      </c>
    </row>
    <row r="251" spans="2:5" x14ac:dyDescent="0.3">
      <c r="B251" s="165" t="s">
        <v>460</v>
      </c>
      <c r="C251" s="155">
        <v>31</v>
      </c>
      <c r="D251" s="185">
        <v>55000</v>
      </c>
      <c r="E251" s="220" t="s">
        <v>255</v>
      </c>
    </row>
    <row r="252" spans="2:5" x14ac:dyDescent="0.3">
      <c r="B252" s="165" t="s">
        <v>461</v>
      </c>
      <c r="C252" s="155">
        <v>122</v>
      </c>
      <c r="D252" s="185">
        <v>75000</v>
      </c>
      <c r="E252" s="220" t="s">
        <v>255</v>
      </c>
    </row>
    <row r="253" spans="2:5" x14ac:dyDescent="0.3">
      <c r="B253" s="165" t="s">
        <v>462</v>
      </c>
      <c r="C253" s="155">
        <v>46</v>
      </c>
      <c r="D253" s="185">
        <v>25000</v>
      </c>
      <c r="E253" s="220" t="s">
        <v>255</v>
      </c>
    </row>
    <row r="254" spans="2:5" x14ac:dyDescent="0.3">
      <c r="B254" s="165" t="s">
        <v>463</v>
      </c>
      <c r="C254" s="155">
        <v>124</v>
      </c>
      <c r="D254" s="185">
        <v>73000</v>
      </c>
      <c r="E254" s="220" t="s">
        <v>255</v>
      </c>
    </row>
    <row r="255" spans="2:5" x14ac:dyDescent="0.3">
      <c r="B255" s="165" t="s">
        <v>464</v>
      </c>
      <c r="C255" s="155">
        <v>23</v>
      </c>
      <c r="D255" s="185">
        <v>22000</v>
      </c>
      <c r="E255" s="220" t="s">
        <v>255</v>
      </c>
    </row>
    <row r="256" spans="2:5" x14ac:dyDescent="0.3">
      <c r="B256" s="165" t="s">
        <v>465</v>
      </c>
      <c r="C256" s="155">
        <v>63</v>
      </c>
      <c r="D256" s="185">
        <v>35000</v>
      </c>
      <c r="E256" s="220" t="s">
        <v>255</v>
      </c>
    </row>
    <row r="257" spans="2:5" x14ac:dyDescent="0.3">
      <c r="B257" s="165" t="s">
        <v>466</v>
      </c>
      <c r="C257" s="155">
        <v>103</v>
      </c>
      <c r="D257" s="185">
        <v>7000</v>
      </c>
      <c r="E257" s="220" t="s">
        <v>255</v>
      </c>
    </row>
    <row r="258" spans="2:5" x14ac:dyDescent="0.3">
      <c r="B258" s="165" t="s">
        <v>467</v>
      </c>
      <c r="C258" s="155">
        <v>40</v>
      </c>
      <c r="D258" s="185">
        <v>6000</v>
      </c>
      <c r="E258" s="220" t="s">
        <v>255</v>
      </c>
    </row>
    <row r="259" spans="2:5" x14ac:dyDescent="0.3">
      <c r="B259" s="165" t="s">
        <v>468</v>
      </c>
      <c r="C259" s="155">
        <v>137</v>
      </c>
      <c r="D259" s="185">
        <v>8000</v>
      </c>
      <c r="E259" s="220" t="s">
        <v>255</v>
      </c>
    </row>
    <row r="260" spans="2:5" x14ac:dyDescent="0.3">
      <c r="B260" s="165" t="s">
        <v>469</v>
      </c>
      <c r="C260" s="155">
        <v>22</v>
      </c>
      <c r="D260" s="185">
        <v>18000</v>
      </c>
      <c r="E260" s="220" t="s">
        <v>255</v>
      </c>
    </row>
    <row r="261" spans="2:5" x14ac:dyDescent="0.3">
      <c r="B261" s="165" t="s">
        <v>470</v>
      </c>
      <c r="C261" s="155">
        <v>35</v>
      </c>
      <c r="D261" s="185">
        <v>18000</v>
      </c>
      <c r="E261" s="220" t="s">
        <v>255</v>
      </c>
    </row>
    <row r="262" spans="2:5" x14ac:dyDescent="0.3">
      <c r="B262" s="165" t="s">
        <v>471</v>
      </c>
      <c r="C262" s="155">
        <v>6</v>
      </c>
      <c r="D262" s="185">
        <v>18000</v>
      </c>
      <c r="E262" s="220" t="s">
        <v>255</v>
      </c>
    </row>
    <row r="263" spans="2:5" x14ac:dyDescent="0.3">
      <c r="B263" s="165" t="s">
        <v>472</v>
      </c>
      <c r="C263" s="155">
        <v>92</v>
      </c>
      <c r="D263" s="185">
        <v>42000</v>
      </c>
      <c r="E263" s="220" t="s">
        <v>255</v>
      </c>
    </row>
    <row r="264" spans="2:5" x14ac:dyDescent="0.3">
      <c r="B264" s="165" t="s">
        <v>473</v>
      </c>
      <c r="C264" s="155">
        <v>28</v>
      </c>
      <c r="D264" s="185">
        <v>24000</v>
      </c>
      <c r="E264" s="220" t="s">
        <v>255</v>
      </c>
    </row>
    <row r="265" spans="2:5" x14ac:dyDescent="0.3">
      <c r="B265" s="165" t="s">
        <v>474</v>
      </c>
      <c r="C265" s="155">
        <v>164</v>
      </c>
      <c r="D265" s="185">
        <v>65000</v>
      </c>
      <c r="E265" s="220" t="s">
        <v>255</v>
      </c>
    </row>
    <row r="266" spans="2:5" x14ac:dyDescent="0.3">
      <c r="B266" s="165" t="s">
        <v>475</v>
      </c>
      <c r="C266" s="155">
        <v>60</v>
      </c>
      <c r="D266" s="185">
        <v>55000</v>
      </c>
      <c r="E266" s="220" t="s">
        <v>255</v>
      </c>
    </row>
    <row r="267" spans="2:5" x14ac:dyDescent="0.3">
      <c r="B267" s="165" t="s">
        <v>476</v>
      </c>
      <c r="C267" s="155">
        <v>30</v>
      </c>
      <c r="D267" s="185">
        <v>5000</v>
      </c>
      <c r="E267" s="220" t="s">
        <v>255</v>
      </c>
    </row>
    <row r="268" spans="2:5" x14ac:dyDescent="0.3">
      <c r="B268" s="165" t="s">
        <v>477</v>
      </c>
      <c r="C268" s="155">
        <v>30</v>
      </c>
      <c r="D268" s="185">
        <v>15000</v>
      </c>
      <c r="E268" s="220" t="s">
        <v>255</v>
      </c>
    </row>
    <row r="269" spans="2:5" x14ac:dyDescent="0.3">
      <c r="B269" s="165" t="s">
        <v>478</v>
      </c>
      <c r="C269" s="155">
        <v>25</v>
      </c>
      <c r="D269" s="185">
        <v>15000</v>
      </c>
      <c r="E269" s="220" t="s">
        <v>255</v>
      </c>
    </row>
    <row r="270" spans="2:5" x14ac:dyDescent="0.3">
      <c r="B270" s="165" t="s">
        <v>479</v>
      </c>
      <c r="C270" s="155">
        <v>12</v>
      </c>
      <c r="D270" s="185">
        <v>49000</v>
      </c>
      <c r="E270" s="220" t="s">
        <v>255</v>
      </c>
    </row>
    <row r="271" spans="2:5" x14ac:dyDescent="0.3">
      <c r="B271" s="165" t="s">
        <v>480</v>
      </c>
      <c r="C271" s="155">
        <v>30</v>
      </c>
      <c r="D271" s="185">
        <v>79000</v>
      </c>
      <c r="E271" s="220" t="s">
        <v>255</v>
      </c>
    </row>
    <row r="272" spans="2:5" x14ac:dyDescent="0.3">
      <c r="B272" s="165" t="s">
        <v>481</v>
      </c>
      <c r="C272" s="155">
        <v>15</v>
      </c>
      <c r="D272" s="185">
        <v>69000</v>
      </c>
      <c r="E272" s="220" t="s">
        <v>255</v>
      </c>
    </row>
    <row r="273" spans="2:5" x14ac:dyDescent="0.3">
      <c r="B273" s="165" t="s">
        <v>482</v>
      </c>
      <c r="C273" s="155">
        <v>41</v>
      </c>
      <c r="D273" s="185">
        <v>45000</v>
      </c>
      <c r="E273" s="220" t="s">
        <v>255</v>
      </c>
    </row>
    <row r="274" spans="2:5" x14ac:dyDescent="0.3">
      <c r="B274" s="165" t="s">
        <v>483</v>
      </c>
      <c r="C274" s="155">
        <v>26</v>
      </c>
      <c r="D274" s="185">
        <v>5000</v>
      </c>
      <c r="E274" s="220" t="s">
        <v>255</v>
      </c>
    </row>
    <row r="275" spans="2:5" x14ac:dyDescent="0.3">
      <c r="B275" s="165" t="s">
        <v>484</v>
      </c>
      <c r="C275" s="155">
        <v>31</v>
      </c>
      <c r="D275" s="185">
        <v>23000</v>
      </c>
      <c r="E275" s="220" t="s">
        <v>255</v>
      </c>
    </row>
    <row r="276" spans="2:5" x14ac:dyDescent="0.3">
      <c r="B276" s="165" t="s">
        <v>485</v>
      </c>
      <c r="C276" s="155">
        <v>124</v>
      </c>
      <c r="D276" s="185">
        <v>45000</v>
      </c>
      <c r="E276" s="220" t="s">
        <v>255</v>
      </c>
    </row>
    <row r="277" spans="2:5" x14ac:dyDescent="0.3">
      <c r="B277" s="165" t="s">
        <v>486</v>
      </c>
      <c r="C277" s="155">
        <v>19</v>
      </c>
      <c r="D277" s="185">
        <v>45000</v>
      </c>
      <c r="E277" s="220" t="s">
        <v>255</v>
      </c>
    </row>
    <row r="278" spans="2:5" x14ac:dyDescent="0.3">
      <c r="B278" s="165" t="s">
        <v>487</v>
      </c>
      <c r="C278" s="155">
        <v>25</v>
      </c>
      <c r="D278" s="185">
        <v>25000</v>
      </c>
      <c r="E278" s="220" t="s">
        <v>255</v>
      </c>
    </row>
    <row r="279" spans="2:5" x14ac:dyDescent="0.3">
      <c r="B279" s="165" t="s">
        <v>488</v>
      </c>
      <c r="C279" s="155">
        <v>14</v>
      </c>
      <c r="D279" s="185">
        <v>25000</v>
      </c>
      <c r="E279" s="220" t="s">
        <v>255</v>
      </c>
    </row>
    <row r="280" spans="2:5" x14ac:dyDescent="0.3">
      <c r="B280" s="165" t="s">
        <v>489</v>
      </c>
      <c r="C280" s="155">
        <v>67</v>
      </c>
      <c r="D280" s="185">
        <v>52000</v>
      </c>
      <c r="E280" s="220" t="s">
        <v>255</v>
      </c>
    </row>
    <row r="281" spans="2:5" x14ac:dyDescent="0.3">
      <c r="B281" s="165" t="s">
        <v>490</v>
      </c>
      <c r="C281" s="155">
        <v>2</v>
      </c>
      <c r="D281" s="185">
        <v>37000</v>
      </c>
      <c r="E281" s="220" t="s">
        <v>255</v>
      </c>
    </row>
    <row r="282" spans="2:5" x14ac:dyDescent="0.3">
      <c r="B282" s="165" t="s">
        <v>491</v>
      </c>
      <c r="C282" s="155">
        <v>129</v>
      </c>
      <c r="D282" s="185">
        <v>159000</v>
      </c>
      <c r="E282" s="220" t="s">
        <v>255</v>
      </c>
    </row>
    <row r="283" spans="2:5" x14ac:dyDescent="0.3">
      <c r="B283" s="165" t="s">
        <v>492</v>
      </c>
      <c r="C283" s="155">
        <v>51</v>
      </c>
      <c r="D283" s="185">
        <v>33000</v>
      </c>
      <c r="E283" s="220" t="s">
        <v>255</v>
      </c>
    </row>
    <row r="284" spans="2:5" x14ac:dyDescent="0.3">
      <c r="B284" s="165" t="s">
        <v>493</v>
      </c>
      <c r="C284" s="155">
        <v>21</v>
      </c>
      <c r="D284" s="185">
        <v>49000</v>
      </c>
      <c r="E284" s="220" t="s">
        <v>255</v>
      </c>
    </row>
    <row r="285" spans="2:5" x14ac:dyDescent="0.3">
      <c r="B285" s="165" t="s">
        <v>494</v>
      </c>
      <c r="C285" s="155">
        <v>22</v>
      </c>
      <c r="D285" s="185">
        <v>75000</v>
      </c>
      <c r="E285" s="220" t="s">
        <v>255</v>
      </c>
    </row>
    <row r="286" spans="2:5" x14ac:dyDescent="0.3">
      <c r="B286" s="165" t="s">
        <v>495</v>
      </c>
      <c r="C286" s="155">
        <v>39</v>
      </c>
      <c r="D286" s="185">
        <v>22000</v>
      </c>
      <c r="E286" s="220" t="s">
        <v>255</v>
      </c>
    </row>
    <row r="287" spans="2:5" x14ac:dyDescent="0.3">
      <c r="B287" s="165" t="s">
        <v>496</v>
      </c>
      <c r="C287" s="155">
        <v>132</v>
      </c>
      <c r="D287" s="185">
        <v>59000</v>
      </c>
      <c r="E287" s="220" t="s">
        <v>255</v>
      </c>
    </row>
    <row r="288" spans="2:5" x14ac:dyDescent="0.3">
      <c r="B288" s="165" t="s">
        <v>497</v>
      </c>
      <c r="C288" s="155">
        <v>57</v>
      </c>
      <c r="D288" s="185">
        <v>33000</v>
      </c>
      <c r="E288" s="220" t="s">
        <v>255</v>
      </c>
    </row>
    <row r="289" spans="1:31" x14ac:dyDescent="0.3">
      <c r="B289" s="165" t="s">
        <v>498</v>
      </c>
      <c r="C289" s="155">
        <v>33</v>
      </c>
      <c r="D289" s="185">
        <v>18000</v>
      </c>
      <c r="E289" s="220" t="s">
        <v>255</v>
      </c>
    </row>
    <row r="290" spans="1:31" x14ac:dyDescent="0.3">
      <c r="B290" s="165" t="s">
        <v>223</v>
      </c>
      <c r="C290" s="155">
        <v>49</v>
      </c>
      <c r="D290" s="185">
        <v>25000</v>
      </c>
      <c r="E290" s="220" t="s">
        <v>255</v>
      </c>
    </row>
    <row r="291" spans="1:31" x14ac:dyDescent="0.3">
      <c r="B291" s="165" t="s">
        <v>499</v>
      </c>
      <c r="C291" s="155">
        <v>118</v>
      </c>
      <c r="D291" s="185">
        <v>65000</v>
      </c>
      <c r="E291" s="220" t="s">
        <v>255</v>
      </c>
    </row>
    <row r="292" spans="1:31" x14ac:dyDescent="0.3">
      <c r="B292" s="165" t="s">
        <v>275</v>
      </c>
      <c r="C292" s="155">
        <v>31</v>
      </c>
      <c r="D292" s="185">
        <v>18000</v>
      </c>
      <c r="E292" s="220" t="s">
        <v>255</v>
      </c>
    </row>
    <row r="293" spans="1:31" x14ac:dyDescent="0.3">
      <c r="B293" s="165" t="s">
        <v>500</v>
      </c>
      <c r="C293" s="155">
        <v>28</v>
      </c>
      <c r="D293" s="185">
        <v>17000</v>
      </c>
      <c r="E293" s="220" t="s">
        <v>255</v>
      </c>
    </row>
    <row r="294" spans="1:31" x14ac:dyDescent="0.3">
      <c r="B294" s="165" t="s">
        <v>501</v>
      </c>
      <c r="C294" s="155">
        <v>75</v>
      </c>
      <c r="D294" s="185">
        <v>43000</v>
      </c>
      <c r="E294" s="220" t="s">
        <v>255</v>
      </c>
    </row>
    <row r="295" spans="1:31" x14ac:dyDescent="0.3">
      <c r="B295" s="166"/>
      <c r="C295" s="154"/>
      <c r="D295" s="183"/>
      <c r="E295" s="221"/>
    </row>
    <row r="296" spans="1:31" x14ac:dyDescent="0.3">
      <c r="A296" s="156">
        <v>33</v>
      </c>
      <c r="B296" s="164" t="s">
        <v>793</v>
      </c>
      <c r="C296" s="158"/>
      <c r="D296" s="186"/>
      <c r="E296" s="220"/>
    </row>
    <row r="297" spans="1:31" s="156" customFormat="1" x14ac:dyDescent="0.3">
      <c r="B297" s="165" t="s">
        <v>502</v>
      </c>
      <c r="C297" s="155">
        <v>99</v>
      </c>
      <c r="D297" s="185">
        <v>40000</v>
      </c>
      <c r="E297" s="220">
        <v>1500</v>
      </c>
      <c r="F297" s="197"/>
      <c r="G297" s="232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</row>
    <row r="298" spans="1:31" s="156" customFormat="1" x14ac:dyDescent="0.3">
      <c r="B298" s="166"/>
      <c r="C298" s="154"/>
      <c r="D298" s="183"/>
      <c r="E298" s="221"/>
      <c r="F298" s="197"/>
      <c r="G298" s="232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</row>
    <row r="299" spans="1:31" x14ac:dyDescent="0.3">
      <c r="A299" s="156">
        <v>34</v>
      </c>
      <c r="B299" s="164" t="s">
        <v>503</v>
      </c>
      <c r="C299" s="158"/>
      <c r="D299" s="186"/>
      <c r="E299" s="220"/>
    </row>
    <row r="300" spans="1:31" s="156" customFormat="1" x14ac:dyDescent="0.3">
      <c r="B300" s="165" t="s">
        <v>503</v>
      </c>
      <c r="C300" s="155">
        <v>588</v>
      </c>
      <c r="D300" s="185">
        <v>220000</v>
      </c>
      <c r="E300" s="220">
        <v>1000</v>
      </c>
      <c r="F300" s="197"/>
      <c r="G300" s="232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</row>
    <row r="301" spans="1:31" s="156" customFormat="1" x14ac:dyDescent="0.3">
      <c r="B301" s="166"/>
      <c r="C301" s="154"/>
      <c r="D301" s="183"/>
      <c r="E301" s="221"/>
      <c r="F301" s="197"/>
      <c r="G301" s="232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</row>
    <row r="302" spans="1:31" x14ac:dyDescent="0.3">
      <c r="A302" s="156">
        <v>35</v>
      </c>
      <c r="B302" s="164" t="s">
        <v>505</v>
      </c>
      <c r="C302" s="158"/>
      <c r="D302" s="186"/>
      <c r="E302" s="220"/>
    </row>
    <row r="303" spans="1:31" s="156" customFormat="1" x14ac:dyDescent="0.3">
      <c r="B303" s="165" t="s">
        <v>505</v>
      </c>
      <c r="C303" s="155">
        <v>336</v>
      </c>
      <c r="D303" s="185">
        <v>40000</v>
      </c>
      <c r="E303" s="220" t="s">
        <v>837</v>
      </c>
      <c r="F303" s="197"/>
      <c r="G303" s="232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</row>
    <row r="304" spans="1:31" s="156" customFormat="1" x14ac:dyDescent="0.3">
      <c r="B304" s="169"/>
      <c r="C304" s="159"/>
      <c r="D304" s="187"/>
      <c r="E304" s="225"/>
      <c r="F304" s="197"/>
      <c r="G304" s="232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</row>
    <row r="305" spans="1:31" s="156" customFormat="1" x14ac:dyDescent="0.3">
      <c r="B305" s="164" t="s">
        <v>504</v>
      </c>
      <c r="C305" s="155"/>
      <c r="D305" s="185"/>
      <c r="E305" s="220"/>
      <c r="F305" s="197"/>
      <c r="G305" s="232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</row>
    <row r="306" spans="1:31" x14ac:dyDescent="0.3">
      <c r="B306" s="165" t="s">
        <v>506</v>
      </c>
      <c r="C306" s="155">
        <v>353</v>
      </c>
      <c r="D306" s="185">
        <v>40000</v>
      </c>
      <c r="E306" s="220" t="s">
        <v>255</v>
      </c>
    </row>
    <row r="307" spans="1:31" x14ac:dyDescent="0.3">
      <c r="B307" s="166"/>
      <c r="C307" s="154"/>
      <c r="D307" s="183"/>
      <c r="E307" s="221"/>
    </row>
    <row r="308" spans="1:31" x14ac:dyDescent="0.3">
      <c r="A308" s="156">
        <v>36</v>
      </c>
      <c r="B308" s="164" t="s">
        <v>794</v>
      </c>
      <c r="C308" s="158"/>
      <c r="D308" s="186"/>
      <c r="E308" s="220"/>
    </row>
    <row r="309" spans="1:31" s="156" customFormat="1" x14ac:dyDescent="0.3">
      <c r="B309" s="165" t="s">
        <v>507</v>
      </c>
      <c r="C309" s="155">
        <v>28</v>
      </c>
      <c r="D309" s="185">
        <v>98000</v>
      </c>
      <c r="E309" s="220" t="s">
        <v>255</v>
      </c>
      <c r="F309" s="197"/>
      <c r="G309" s="232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</row>
    <row r="310" spans="1:31" x14ac:dyDescent="0.3">
      <c r="B310" s="165" t="s">
        <v>508</v>
      </c>
      <c r="C310" s="155">
        <v>32</v>
      </c>
      <c r="D310" s="185">
        <v>74000</v>
      </c>
      <c r="E310" s="220" t="s">
        <v>255</v>
      </c>
    </row>
    <row r="311" spans="1:31" x14ac:dyDescent="0.3">
      <c r="B311" s="165" t="s">
        <v>509</v>
      </c>
      <c r="C311" s="155">
        <v>14</v>
      </c>
      <c r="D311" s="185">
        <v>21000</v>
      </c>
      <c r="E311" s="220" t="s">
        <v>255</v>
      </c>
    </row>
    <row r="312" spans="1:31" x14ac:dyDescent="0.3">
      <c r="B312" s="165" t="s">
        <v>510</v>
      </c>
      <c r="C312" s="155">
        <v>13</v>
      </c>
      <c r="D312" s="185">
        <v>58050</v>
      </c>
      <c r="E312" s="220" t="s">
        <v>255</v>
      </c>
    </row>
    <row r="313" spans="1:31" x14ac:dyDescent="0.3">
      <c r="B313" s="165" t="s">
        <v>511</v>
      </c>
      <c r="C313" s="155">
        <v>25</v>
      </c>
      <c r="D313" s="185">
        <v>58050</v>
      </c>
      <c r="E313" s="220" t="s">
        <v>255</v>
      </c>
    </row>
    <row r="314" spans="1:31" x14ac:dyDescent="0.3">
      <c r="B314" s="165" t="s">
        <v>512</v>
      </c>
      <c r="C314" s="155">
        <v>36</v>
      </c>
      <c r="D314" s="185">
        <v>74250</v>
      </c>
      <c r="E314" s="220" t="s">
        <v>255</v>
      </c>
    </row>
    <row r="315" spans="1:31" x14ac:dyDescent="0.3">
      <c r="B315" s="165" t="s">
        <v>513</v>
      </c>
      <c r="C315" s="155">
        <v>39</v>
      </c>
      <c r="D315" s="185">
        <v>89100</v>
      </c>
      <c r="E315" s="220" t="s">
        <v>255</v>
      </c>
    </row>
    <row r="316" spans="1:31" x14ac:dyDescent="0.3">
      <c r="B316" s="165" t="s">
        <v>514</v>
      </c>
      <c r="C316" s="155">
        <v>25</v>
      </c>
      <c r="D316" s="185">
        <v>95760</v>
      </c>
      <c r="E316" s="220" t="s">
        <v>255</v>
      </c>
    </row>
    <row r="317" spans="1:31" x14ac:dyDescent="0.3">
      <c r="B317" s="165" t="s">
        <v>515</v>
      </c>
      <c r="C317" s="155">
        <v>15</v>
      </c>
      <c r="D317" s="185">
        <v>58000</v>
      </c>
      <c r="E317" s="220" t="s">
        <v>255</v>
      </c>
    </row>
    <row r="318" spans="1:31" x14ac:dyDescent="0.3">
      <c r="B318" s="165" t="s">
        <v>516</v>
      </c>
      <c r="C318" s="155">
        <v>39</v>
      </c>
      <c r="D318" s="185">
        <v>39600</v>
      </c>
      <c r="E318" s="220" t="s">
        <v>255</v>
      </c>
    </row>
    <row r="319" spans="1:31" x14ac:dyDescent="0.3">
      <c r="B319" s="165" t="s">
        <v>517</v>
      </c>
      <c r="C319" s="155">
        <v>31</v>
      </c>
      <c r="D319" s="185">
        <v>58050</v>
      </c>
      <c r="E319" s="220" t="s">
        <v>255</v>
      </c>
    </row>
    <row r="320" spans="1:31" x14ac:dyDescent="0.3">
      <c r="B320" s="165" t="s">
        <v>518</v>
      </c>
      <c r="C320" s="155">
        <v>16</v>
      </c>
      <c r="D320" s="185">
        <v>59400</v>
      </c>
      <c r="E320" s="220" t="s">
        <v>255</v>
      </c>
    </row>
    <row r="321" spans="1:31" x14ac:dyDescent="0.3">
      <c r="B321" s="165" t="s">
        <v>519</v>
      </c>
      <c r="C321" s="155">
        <v>39</v>
      </c>
      <c r="D321" s="185">
        <v>84150</v>
      </c>
      <c r="E321" s="220" t="s">
        <v>255</v>
      </c>
    </row>
    <row r="322" spans="1:31" x14ac:dyDescent="0.3">
      <c r="B322" s="165" t="s">
        <v>520</v>
      </c>
      <c r="C322" s="155">
        <v>53</v>
      </c>
      <c r="D322" s="185">
        <v>84150</v>
      </c>
      <c r="E322" s="220" t="s">
        <v>255</v>
      </c>
    </row>
    <row r="323" spans="1:31" x14ac:dyDescent="0.3">
      <c r="B323" s="165" t="s">
        <v>521</v>
      </c>
      <c r="C323" s="155">
        <v>10</v>
      </c>
      <c r="D323" s="185">
        <v>30000</v>
      </c>
      <c r="E323" s="220" t="s">
        <v>255</v>
      </c>
    </row>
    <row r="324" spans="1:31" x14ac:dyDescent="0.3">
      <c r="B324" s="165" t="s">
        <v>522</v>
      </c>
      <c r="C324" s="155">
        <v>16</v>
      </c>
      <c r="D324" s="185">
        <v>19500</v>
      </c>
      <c r="E324" s="220" t="s">
        <v>255</v>
      </c>
    </row>
    <row r="325" spans="1:31" x14ac:dyDescent="0.3">
      <c r="B325" s="165" t="s">
        <v>523</v>
      </c>
      <c r="C325" s="155">
        <v>33</v>
      </c>
      <c r="D325" s="185">
        <v>59400</v>
      </c>
      <c r="E325" s="220" t="s">
        <v>255</v>
      </c>
    </row>
    <row r="326" spans="1:31" x14ac:dyDescent="0.3">
      <c r="B326" s="166"/>
      <c r="C326" s="154"/>
      <c r="D326" s="183"/>
      <c r="E326" s="221"/>
    </row>
    <row r="327" spans="1:31" x14ac:dyDescent="0.3">
      <c r="A327" s="156">
        <v>37</v>
      </c>
      <c r="B327" s="164" t="s">
        <v>524</v>
      </c>
      <c r="C327" s="158"/>
      <c r="D327" s="186"/>
      <c r="E327" s="220"/>
    </row>
    <row r="328" spans="1:31" s="156" customFormat="1" x14ac:dyDescent="0.3">
      <c r="B328" s="165" t="s">
        <v>525</v>
      </c>
      <c r="C328" s="155">
        <v>126</v>
      </c>
      <c r="D328" s="185">
        <v>15000</v>
      </c>
      <c r="E328" s="220">
        <v>1000</v>
      </c>
      <c r="F328" s="197"/>
      <c r="G328" s="232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</row>
    <row r="329" spans="1:31" s="156" customFormat="1" x14ac:dyDescent="0.3">
      <c r="B329" s="166"/>
      <c r="C329" s="154"/>
      <c r="D329" s="183"/>
      <c r="E329" s="221"/>
      <c r="F329" s="197"/>
      <c r="G329" s="232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</row>
    <row r="330" spans="1:31" x14ac:dyDescent="0.3">
      <c r="A330" s="156">
        <v>38</v>
      </c>
      <c r="B330" s="164" t="s">
        <v>526</v>
      </c>
      <c r="C330" s="158"/>
      <c r="D330" s="186"/>
      <c r="E330" s="226" t="s">
        <v>828</v>
      </c>
    </row>
    <row r="331" spans="1:31" ht="17.25" x14ac:dyDescent="0.3">
      <c r="B331" s="260" t="s">
        <v>838</v>
      </c>
      <c r="C331" s="261"/>
      <c r="D331" s="261"/>
      <c r="E331" s="262"/>
    </row>
    <row r="332" spans="1:31" x14ac:dyDescent="0.3">
      <c r="B332" s="165" t="s">
        <v>527</v>
      </c>
      <c r="C332" s="155">
        <v>6</v>
      </c>
      <c r="D332" s="185">
        <v>10000</v>
      </c>
      <c r="E332" s="220"/>
    </row>
    <row r="333" spans="1:31" x14ac:dyDescent="0.3">
      <c r="B333" s="165" t="s">
        <v>528</v>
      </c>
      <c r="C333" s="155">
        <v>5</v>
      </c>
      <c r="D333" s="185">
        <v>4000</v>
      </c>
      <c r="E333" s="220"/>
    </row>
    <row r="334" spans="1:31" x14ac:dyDescent="0.3">
      <c r="B334" s="165" t="s">
        <v>529</v>
      </c>
      <c r="C334" s="155">
        <v>8</v>
      </c>
      <c r="D334" s="185">
        <v>6000</v>
      </c>
      <c r="E334" s="220"/>
    </row>
    <row r="335" spans="1:31" x14ac:dyDescent="0.3">
      <c r="B335" s="165" t="s">
        <v>530</v>
      </c>
      <c r="C335" s="155">
        <v>17</v>
      </c>
      <c r="D335" s="185">
        <v>6000</v>
      </c>
      <c r="E335" s="220"/>
    </row>
    <row r="336" spans="1:31" x14ac:dyDescent="0.3">
      <c r="B336" s="165" t="s">
        <v>531</v>
      </c>
      <c r="C336" s="155">
        <v>6</v>
      </c>
      <c r="D336" s="185">
        <v>4000</v>
      </c>
      <c r="E336" s="220"/>
    </row>
    <row r="337" spans="1:31" x14ac:dyDescent="0.3">
      <c r="B337" s="165" t="s">
        <v>532</v>
      </c>
      <c r="C337" s="155">
        <v>1</v>
      </c>
      <c r="D337" s="185">
        <v>4000</v>
      </c>
      <c r="E337" s="220"/>
    </row>
    <row r="338" spans="1:31" x14ac:dyDescent="0.3">
      <c r="B338" s="165" t="s">
        <v>533</v>
      </c>
      <c r="C338" s="155">
        <v>8</v>
      </c>
      <c r="D338" s="185">
        <v>4000</v>
      </c>
      <c r="E338" s="220"/>
    </row>
    <row r="339" spans="1:31" x14ac:dyDescent="0.3">
      <c r="B339" s="165" t="s">
        <v>534</v>
      </c>
      <c r="C339" s="155">
        <v>18</v>
      </c>
      <c r="D339" s="185">
        <v>12000</v>
      </c>
      <c r="E339" s="220"/>
    </row>
    <row r="340" spans="1:31" x14ac:dyDescent="0.3">
      <c r="B340" s="165" t="s">
        <v>535</v>
      </c>
      <c r="C340" s="155">
        <v>6</v>
      </c>
      <c r="D340" s="185">
        <v>8000</v>
      </c>
      <c r="E340" s="220"/>
    </row>
    <row r="341" spans="1:31" x14ac:dyDescent="0.3">
      <c r="B341" s="165" t="s">
        <v>536</v>
      </c>
      <c r="C341" s="155">
        <v>11</v>
      </c>
      <c r="D341" s="185">
        <v>6000</v>
      </c>
      <c r="E341" s="220"/>
    </row>
    <row r="342" spans="1:31" x14ac:dyDescent="0.3">
      <c r="B342" s="165" t="s">
        <v>537</v>
      </c>
      <c r="C342" s="155">
        <v>1</v>
      </c>
      <c r="D342" s="185">
        <v>4000</v>
      </c>
      <c r="E342" s="220"/>
    </row>
    <row r="343" spans="1:31" x14ac:dyDescent="0.3">
      <c r="B343" s="165" t="s">
        <v>538</v>
      </c>
      <c r="C343" s="155">
        <v>10</v>
      </c>
      <c r="D343" s="185">
        <v>6000</v>
      </c>
      <c r="E343" s="220"/>
    </row>
    <row r="344" spans="1:31" x14ac:dyDescent="0.3">
      <c r="B344" s="165" t="s">
        <v>539</v>
      </c>
      <c r="C344" s="155">
        <v>2</v>
      </c>
      <c r="D344" s="185">
        <v>4000</v>
      </c>
      <c r="E344" s="220"/>
    </row>
    <row r="345" spans="1:31" x14ac:dyDescent="0.3">
      <c r="B345" s="165" t="s">
        <v>540</v>
      </c>
      <c r="C345" s="155">
        <v>1</v>
      </c>
      <c r="D345" s="185">
        <v>8000</v>
      </c>
      <c r="E345" s="220"/>
    </row>
    <row r="346" spans="1:31" x14ac:dyDescent="0.3">
      <c r="B346" s="165" t="s">
        <v>541</v>
      </c>
      <c r="C346" s="155">
        <v>4</v>
      </c>
      <c r="D346" s="185">
        <v>4000</v>
      </c>
      <c r="E346" s="220"/>
    </row>
    <row r="347" spans="1:31" x14ac:dyDescent="0.3">
      <c r="B347" s="165" t="s">
        <v>209</v>
      </c>
      <c r="C347" s="155">
        <v>11</v>
      </c>
      <c r="D347" s="185">
        <v>7000</v>
      </c>
      <c r="E347" s="220"/>
    </row>
    <row r="348" spans="1:31" x14ac:dyDescent="0.3">
      <c r="B348" s="165" t="s">
        <v>542</v>
      </c>
      <c r="C348" s="155">
        <v>4</v>
      </c>
      <c r="D348" s="185">
        <v>4000</v>
      </c>
      <c r="E348" s="220"/>
    </row>
    <row r="349" spans="1:31" x14ac:dyDescent="0.3">
      <c r="B349" s="165" t="s">
        <v>543</v>
      </c>
      <c r="C349" s="155">
        <v>5</v>
      </c>
      <c r="D349" s="185">
        <v>4000</v>
      </c>
      <c r="E349" s="220"/>
    </row>
    <row r="350" spans="1:31" x14ac:dyDescent="0.3">
      <c r="B350" s="166"/>
      <c r="C350" s="154"/>
      <c r="D350" s="183"/>
      <c r="E350" s="221"/>
    </row>
    <row r="351" spans="1:31" x14ac:dyDescent="0.3">
      <c r="A351" s="156">
        <v>39</v>
      </c>
      <c r="B351" s="164" t="s">
        <v>544</v>
      </c>
      <c r="C351" s="158"/>
      <c r="D351" s="186"/>
      <c r="E351" s="220"/>
    </row>
    <row r="352" spans="1:31" s="156" customFormat="1" x14ac:dyDescent="0.3">
      <c r="B352" s="165" t="s">
        <v>545</v>
      </c>
      <c r="C352" s="155">
        <v>512</v>
      </c>
      <c r="D352" s="185">
        <v>180000</v>
      </c>
      <c r="E352" s="220" t="s">
        <v>255</v>
      </c>
      <c r="F352" s="197"/>
      <c r="G352" s="232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</row>
    <row r="353" spans="1:31" x14ac:dyDescent="0.3">
      <c r="B353" s="165" t="s">
        <v>546</v>
      </c>
      <c r="C353" s="155">
        <v>76</v>
      </c>
      <c r="D353" s="185">
        <v>120000</v>
      </c>
      <c r="E353" s="220" t="s">
        <v>255</v>
      </c>
    </row>
    <row r="354" spans="1:31" x14ac:dyDescent="0.3">
      <c r="B354" s="165" t="s">
        <v>547</v>
      </c>
      <c r="C354" s="155">
        <v>10</v>
      </c>
      <c r="D354" s="185">
        <v>10000</v>
      </c>
      <c r="E354" s="220" t="s">
        <v>255</v>
      </c>
    </row>
    <row r="355" spans="1:31" x14ac:dyDescent="0.3">
      <c r="B355" s="165" t="s">
        <v>548</v>
      </c>
      <c r="C355" s="155">
        <v>241</v>
      </c>
      <c r="D355" s="185">
        <v>120000</v>
      </c>
      <c r="E355" s="220" t="s">
        <v>255</v>
      </c>
    </row>
    <row r="356" spans="1:31" x14ac:dyDescent="0.3">
      <c r="B356" s="165" t="s">
        <v>549</v>
      </c>
      <c r="C356" s="155">
        <v>80</v>
      </c>
      <c r="D356" s="185">
        <v>60000</v>
      </c>
      <c r="E356" s="220" t="s">
        <v>255</v>
      </c>
    </row>
    <row r="357" spans="1:31" x14ac:dyDescent="0.3">
      <c r="B357" s="165" t="s">
        <v>550</v>
      </c>
      <c r="C357" s="155">
        <v>200</v>
      </c>
      <c r="D357" s="185">
        <v>75000</v>
      </c>
      <c r="E357" s="220" t="s">
        <v>255</v>
      </c>
    </row>
    <row r="358" spans="1:31" x14ac:dyDescent="0.3">
      <c r="B358" s="165" t="s">
        <v>551</v>
      </c>
      <c r="C358" s="155">
        <v>76</v>
      </c>
      <c r="D358" s="185">
        <v>25000</v>
      </c>
      <c r="E358" s="220" t="s">
        <v>255</v>
      </c>
    </row>
    <row r="359" spans="1:31" x14ac:dyDescent="0.3">
      <c r="B359" s="165" t="s">
        <v>552</v>
      </c>
      <c r="C359" s="155">
        <v>84</v>
      </c>
      <c r="D359" s="185">
        <v>60000</v>
      </c>
      <c r="E359" s="220" t="s">
        <v>255</v>
      </c>
    </row>
    <row r="360" spans="1:31" x14ac:dyDescent="0.3">
      <c r="B360" s="165" t="s">
        <v>553</v>
      </c>
      <c r="C360" s="155">
        <v>81</v>
      </c>
      <c r="D360" s="185">
        <v>60000</v>
      </c>
      <c r="E360" s="220" t="s">
        <v>255</v>
      </c>
    </row>
    <row r="361" spans="1:31" x14ac:dyDescent="0.3">
      <c r="B361" s="166"/>
      <c r="C361" s="154"/>
      <c r="D361" s="183"/>
      <c r="E361" s="221"/>
    </row>
    <row r="362" spans="1:31" x14ac:dyDescent="0.3">
      <c r="A362" s="156">
        <v>40</v>
      </c>
      <c r="B362" s="164" t="s">
        <v>267</v>
      </c>
      <c r="C362" s="158"/>
      <c r="D362" s="186"/>
      <c r="E362" s="220"/>
    </row>
    <row r="363" spans="1:31" s="156" customFormat="1" x14ac:dyDescent="0.3">
      <c r="B363" s="165" t="s">
        <v>267</v>
      </c>
      <c r="C363" s="155">
        <v>131</v>
      </c>
      <c r="D363" s="185">
        <v>38100</v>
      </c>
      <c r="E363" s="220" t="s">
        <v>255</v>
      </c>
      <c r="F363" s="197"/>
      <c r="G363" s="232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</row>
    <row r="364" spans="1:31" s="156" customFormat="1" x14ac:dyDescent="0.3">
      <c r="B364" s="166"/>
      <c r="C364" s="154"/>
      <c r="D364" s="183"/>
      <c r="E364" s="221"/>
      <c r="F364" s="197"/>
      <c r="G364" s="232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</row>
    <row r="365" spans="1:31" x14ac:dyDescent="0.3">
      <c r="A365" s="156">
        <v>41</v>
      </c>
      <c r="B365" s="164" t="s">
        <v>554</v>
      </c>
      <c r="C365" s="158"/>
      <c r="D365" s="186"/>
      <c r="E365" s="220"/>
    </row>
    <row r="366" spans="1:31" s="156" customFormat="1" x14ac:dyDescent="0.3">
      <c r="B366" s="165" t="s">
        <v>554</v>
      </c>
      <c r="C366" s="155">
        <v>55</v>
      </c>
      <c r="D366" s="185">
        <v>64000</v>
      </c>
      <c r="E366" s="220"/>
      <c r="F366" s="197"/>
      <c r="G366" s="232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</row>
    <row r="367" spans="1:31" s="156" customFormat="1" x14ac:dyDescent="0.3">
      <c r="B367" s="166"/>
      <c r="C367" s="154"/>
      <c r="D367" s="183"/>
      <c r="E367" s="221"/>
      <c r="F367" s="197"/>
      <c r="G367" s="232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</row>
    <row r="368" spans="1:31" x14ac:dyDescent="0.3">
      <c r="A368" s="156">
        <v>42</v>
      </c>
      <c r="B368" s="164" t="s">
        <v>555</v>
      </c>
      <c r="C368" s="158"/>
      <c r="D368" s="186"/>
      <c r="E368" s="220"/>
    </row>
    <row r="369" spans="1:31" s="156" customFormat="1" x14ac:dyDescent="0.3">
      <c r="B369" s="165" t="s">
        <v>556</v>
      </c>
      <c r="C369" s="155">
        <v>6</v>
      </c>
      <c r="D369" s="185">
        <v>7140</v>
      </c>
      <c r="E369" s="220"/>
      <c r="F369" s="197"/>
      <c r="G369" s="232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</row>
    <row r="370" spans="1:31" x14ac:dyDescent="0.3">
      <c r="B370" s="165" t="s">
        <v>557</v>
      </c>
      <c r="C370" s="155">
        <v>6</v>
      </c>
      <c r="D370" s="185">
        <v>7140</v>
      </c>
      <c r="E370" s="220"/>
    </row>
    <row r="371" spans="1:31" x14ac:dyDescent="0.3">
      <c r="B371" s="165" t="s">
        <v>558</v>
      </c>
      <c r="C371" s="155">
        <v>4</v>
      </c>
      <c r="D371" s="185">
        <v>5360</v>
      </c>
      <c r="E371" s="220"/>
    </row>
    <row r="372" spans="1:31" x14ac:dyDescent="0.3">
      <c r="B372" s="165" t="s">
        <v>559</v>
      </c>
      <c r="C372" s="155">
        <v>6</v>
      </c>
      <c r="D372" s="185">
        <v>5360</v>
      </c>
      <c r="E372" s="220"/>
    </row>
    <row r="373" spans="1:31" x14ac:dyDescent="0.3">
      <c r="B373" s="165" t="s">
        <v>560</v>
      </c>
      <c r="C373" s="155">
        <v>6</v>
      </c>
      <c r="D373" s="185">
        <v>7140</v>
      </c>
      <c r="E373" s="220"/>
    </row>
    <row r="374" spans="1:31" x14ac:dyDescent="0.3">
      <c r="B374" s="165" t="s">
        <v>561</v>
      </c>
      <c r="C374" s="155">
        <v>4</v>
      </c>
      <c r="D374" s="185">
        <v>7140</v>
      </c>
      <c r="E374" s="220"/>
    </row>
    <row r="375" spans="1:31" x14ac:dyDescent="0.3">
      <c r="B375" s="166"/>
      <c r="C375" s="154"/>
      <c r="D375" s="183"/>
      <c r="E375" s="221"/>
    </row>
    <row r="376" spans="1:31" x14ac:dyDescent="0.3">
      <c r="A376" s="156">
        <v>43</v>
      </c>
      <c r="B376" s="164" t="s">
        <v>562</v>
      </c>
      <c r="C376" s="158"/>
      <c r="D376" s="186"/>
      <c r="E376" s="220"/>
    </row>
    <row r="377" spans="1:31" s="156" customFormat="1" x14ac:dyDescent="0.3">
      <c r="B377" s="165" t="s">
        <v>563</v>
      </c>
      <c r="C377" s="155">
        <v>17</v>
      </c>
      <c r="D377" s="185">
        <v>5870</v>
      </c>
      <c r="E377" s="220"/>
      <c r="F377" s="197"/>
      <c r="G377" s="232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</row>
    <row r="378" spans="1:31" x14ac:dyDescent="0.3">
      <c r="B378" s="165" t="s">
        <v>564</v>
      </c>
      <c r="C378" s="155">
        <v>3</v>
      </c>
      <c r="D378" s="185">
        <v>4770</v>
      </c>
      <c r="E378" s="220"/>
    </row>
    <row r="379" spans="1:31" x14ac:dyDescent="0.3">
      <c r="B379" s="166"/>
      <c r="C379" s="154"/>
      <c r="D379" s="183"/>
      <c r="E379" s="221"/>
    </row>
    <row r="380" spans="1:31" x14ac:dyDescent="0.3">
      <c r="A380" s="156">
        <v>44</v>
      </c>
      <c r="B380" s="164" t="s">
        <v>565</v>
      </c>
      <c r="C380" s="158"/>
      <c r="D380" s="186"/>
      <c r="E380" s="220"/>
    </row>
    <row r="381" spans="1:31" s="156" customFormat="1" x14ac:dyDescent="0.3">
      <c r="B381" s="165" t="s">
        <v>566</v>
      </c>
      <c r="C381" s="155">
        <v>128</v>
      </c>
      <c r="D381" s="185">
        <v>80000</v>
      </c>
      <c r="E381" s="220">
        <v>2000</v>
      </c>
      <c r="F381" s="197"/>
      <c r="G381" s="232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</row>
    <row r="382" spans="1:31" x14ac:dyDescent="0.3">
      <c r="B382" s="165" t="s">
        <v>567</v>
      </c>
      <c r="C382" s="155">
        <v>899</v>
      </c>
      <c r="D382" s="185">
        <v>220000</v>
      </c>
      <c r="E382" s="220">
        <v>2000</v>
      </c>
    </row>
    <row r="383" spans="1:31" x14ac:dyDescent="0.3">
      <c r="B383" s="165" t="s">
        <v>568</v>
      </c>
      <c r="C383" s="155">
        <v>145</v>
      </c>
      <c r="D383" s="185">
        <v>25000</v>
      </c>
      <c r="E383" s="220">
        <v>2000</v>
      </c>
    </row>
    <row r="384" spans="1:31" x14ac:dyDescent="0.3">
      <c r="B384" s="165" t="s">
        <v>569</v>
      </c>
      <c r="C384" s="155">
        <v>48</v>
      </c>
      <c r="D384" s="185">
        <v>30000</v>
      </c>
      <c r="E384" s="220">
        <v>2000</v>
      </c>
    </row>
    <row r="385" spans="1:31" x14ac:dyDescent="0.3">
      <c r="B385" s="165" t="s">
        <v>570</v>
      </c>
      <c r="C385" s="155">
        <v>108</v>
      </c>
      <c r="D385" s="185">
        <v>20000</v>
      </c>
      <c r="E385" s="220">
        <v>2000</v>
      </c>
    </row>
    <row r="386" spans="1:31" x14ac:dyDescent="0.3">
      <c r="B386" s="165" t="s">
        <v>571</v>
      </c>
      <c r="C386" s="155">
        <v>76</v>
      </c>
      <c r="D386" s="185">
        <v>65000</v>
      </c>
      <c r="E386" s="220">
        <v>2000</v>
      </c>
    </row>
    <row r="387" spans="1:31" x14ac:dyDescent="0.3">
      <c r="B387" s="165" t="s">
        <v>572</v>
      </c>
      <c r="C387" s="155">
        <v>417</v>
      </c>
      <c r="D387" s="185">
        <v>180000</v>
      </c>
      <c r="E387" s="220">
        <v>2000</v>
      </c>
    </row>
    <row r="388" spans="1:31" x14ac:dyDescent="0.3">
      <c r="B388" s="165" t="s">
        <v>573</v>
      </c>
      <c r="C388" s="155">
        <v>32</v>
      </c>
      <c r="D388" s="185">
        <v>40000</v>
      </c>
      <c r="E388" s="220">
        <v>2000</v>
      </c>
    </row>
    <row r="389" spans="1:31" x14ac:dyDescent="0.3">
      <c r="B389" s="165" t="s">
        <v>574</v>
      </c>
      <c r="C389" s="155">
        <v>43</v>
      </c>
      <c r="D389" s="185">
        <v>10000</v>
      </c>
      <c r="E389" s="220">
        <v>2000</v>
      </c>
    </row>
    <row r="390" spans="1:31" x14ac:dyDescent="0.3">
      <c r="B390" s="165" t="s">
        <v>575</v>
      </c>
      <c r="C390" s="155">
        <v>126</v>
      </c>
      <c r="D390" s="185">
        <v>80000</v>
      </c>
      <c r="E390" s="220">
        <v>2000</v>
      </c>
    </row>
    <row r="391" spans="1:31" x14ac:dyDescent="0.3">
      <c r="B391" s="165" t="s">
        <v>576</v>
      </c>
      <c r="C391" s="155">
        <v>58</v>
      </c>
      <c r="D391" s="185">
        <v>50000</v>
      </c>
      <c r="E391" s="220">
        <v>2000</v>
      </c>
    </row>
    <row r="392" spans="1:31" x14ac:dyDescent="0.3">
      <c r="B392" s="165" t="s">
        <v>577</v>
      </c>
      <c r="C392" s="155">
        <v>122</v>
      </c>
      <c r="D392" s="185">
        <v>30000</v>
      </c>
      <c r="E392" s="220">
        <v>2000</v>
      </c>
    </row>
    <row r="393" spans="1:31" x14ac:dyDescent="0.3">
      <c r="B393" s="165" t="s">
        <v>578</v>
      </c>
      <c r="C393" s="155">
        <v>64</v>
      </c>
      <c r="D393" s="185">
        <v>20000</v>
      </c>
      <c r="E393" s="220">
        <v>2000</v>
      </c>
    </row>
    <row r="394" spans="1:31" x14ac:dyDescent="0.3">
      <c r="B394" s="165" t="s">
        <v>579</v>
      </c>
      <c r="C394" s="155">
        <v>88</v>
      </c>
      <c r="D394" s="185">
        <v>25000</v>
      </c>
      <c r="E394" s="220">
        <v>2000</v>
      </c>
    </row>
    <row r="395" spans="1:31" x14ac:dyDescent="0.3">
      <c r="B395" s="165" t="s">
        <v>580</v>
      </c>
      <c r="C395" s="155">
        <v>323</v>
      </c>
      <c r="D395" s="185">
        <v>35000</v>
      </c>
      <c r="E395" s="220">
        <v>2000</v>
      </c>
    </row>
    <row r="396" spans="1:31" x14ac:dyDescent="0.3">
      <c r="B396" s="165" t="s">
        <v>581</v>
      </c>
      <c r="C396" s="155">
        <v>106</v>
      </c>
      <c r="D396" s="185">
        <v>70000</v>
      </c>
      <c r="E396" s="220">
        <v>2000</v>
      </c>
    </row>
    <row r="397" spans="1:31" x14ac:dyDescent="0.3">
      <c r="B397" s="165" t="s">
        <v>582</v>
      </c>
      <c r="C397" s="155">
        <v>56</v>
      </c>
      <c r="D397" s="185">
        <v>15000</v>
      </c>
      <c r="E397" s="220">
        <v>2000</v>
      </c>
    </row>
    <row r="398" spans="1:31" x14ac:dyDescent="0.3">
      <c r="B398" s="166"/>
      <c r="C398" s="154"/>
      <c r="D398" s="183"/>
      <c r="E398" s="221"/>
    </row>
    <row r="399" spans="1:31" x14ac:dyDescent="0.3">
      <c r="A399" s="156">
        <v>45</v>
      </c>
      <c r="B399" s="164" t="s">
        <v>269</v>
      </c>
      <c r="C399" s="158"/>
      <c r="D399" s="186"/>
      <c r="E399" s="220"/>
    </row>
    <row r="400" spans="1:31" s="156" customFormat="1" x14ac:dyDescent="0.3">
      <c r="B400" s="165" t="s">
        <v>583</v>
      </c>
      <c r="C400" s="155">
        <v>277</v>
      </c>
      <c r="D400" s="185">
        <v>65000</v>
      </c>
      <c r="E400" s="220" t="s">
        <v>270</v>
      </c>
      <c r="F400" s="197"/>
      <c r="G400" s="232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</row>
    <row r="401" spans="1:5" x14ac:dyDescent="0.3">
      <c r="B401" s="165" t="s">
        <v>584</v>
      </c>
      <c r="C401" s="155">
        <v>40</v>
      </c>
      <c r="D401" s="185">
        <v>17000</v>
      </c>
      <c r="E401" s="220" t="s">
        <v>270</v>
      </c>
    </row>
    <row r="402" spans="1:5" x14ac:dyDescent="0.3">
      <c r="B402" s="165" t="s">
        <v>585</v>
      </c>
      <c r="C402" s="155">
        <v>9</v>
      </c>
      <c r="D402" s="185">
        <v>4500</v>
      </c>
      <c r="E402" s="220" t="s">
        <v>270</v>
      </c>
    </row>
    <row r="403" spans="1:5" x14ac:dyDescent="0.3">
      <c r="B403" s="165" t="s">
        <v>271</v>
      </c>
      <c r="C403" s="155">
        <v>30</v>
      </c>
      <c r="D403" s="185">
        <v>15000</v>
      </c>
      <c r="E403" s="220" t="s">
        <v>270</v>
      </c>
    </row>
    <row r="404" spans="1:5" x14ac:dyDescent="0.3">
      <c r="B404" s="165" t="s">
        <v>586</v>
      </c>
      <c r="C404" s="155">
        <v>5</v>
      </c>
      <c r="D404" s="185">
        <v>3000</v>
      </c>
      <c r="E404" s="220" t="s">
        <v>270</v>
      </c>
    </row>
    <row r="405" spans="1:5" x14ac:dyDescent="0.3">
      <c r="B405" s="165" t="s">
        <v>587</v>
      </c>
      <c r="C405" s="155">
        <v>11</v>
      </c>
      <c r="D405" s="185">
        <v>4800</v>
      </c>
      <c r="E405" s="220" t="s">
        <v>270</v>
      </c>
    </row>
    <row r="406" spans="1:5" x14ac:dyDescent="0.3">
      <c r="B406" s="165" t="s">
        <v>588</v>
      </c>
      <c r="C406" s="155">
        <v>35</v>
      </c>
      <c r="D406" s="185">
        <v>14000</v>
      </c>
      <c r="E406" s="220" t="s">
        <v>270</v>
      </c>
    </row>
    <row r="407" spans="1:5" x14ac:dyDescent="0.3">
      <c r="B407" s="165" t="s">
        <v>589</v>
      </c>
      <c r="C407" s="155">
        <v>15</v>
      </c>
      <c r="D407" s="185">
        <v>6000</v>
      </c>
      <c r="E407" s="220" t="s">
        <v>270</v>
      </c>
    </row>
    <row r="408" spans="1:5" x14ac:dyDescent="0.3">
      <c r="B408" s="165" t="s">
        <v>590</v>
      </c>
      <c r="C408" s="155">
        <v>32</v>
      </c>
      <c r="D408" s="185">
        <v>12000</v>
      </c>
      <c r="E408" s="220" t="s">
        <v>270</v>
      </c>
    </row>
    <row r="409" spans="1:5" x14ac:dyDescent="0.3">
      <c r="B409" s="165" t="s">
        <v>591</v>
      </c>
      <c r="C409" s="155">
        <v>9</v>
      </c>
      <c r="D409" s="185">
        <v>5000</v>
      </c>
      <c r="E409" s="220" t="s">
        <v>270</v>
      </c>
    </row>
    <row r="410" spans="1:5" x14ac:dyDescent="0.3">
      <c r="B410" s="165" t="s">
        <v>592</v>
      </c>
      <c r="C410" s="155">
        <v>62</v>
      </c>
      <c r="D410" s="185">
        <v>20000</v>
      </c>
      <c r="E410" s="220" t="s">
        <v>270</v>
      </c>
    </row>
    <row r="411" spans="1:5" x14ac:dyDescent="0.3">
      <c r="B411" s="165" t="s">
        <v>593</v>
      </c>
      <c r="C411" s="155">
        <v>12</v>
      </c>
      <c r="D411" s="185">
        <v>5000</v>
      </c>
      <c r="E411" s="220" t="s">
        <v>270</v>
      </c>
    </row>
    <row r="412" spans="1:5" x14ac:dyDescent="0.3">
      <c r="B412" s="165" t="s">
        <v>594</v>
      </c>
      <c r="C412" s="155">
        <v>25</v>
      </c>
      <c r="D412" s="185">
        <v>12000</v>
      </c>
      <c r="E412" s="220" t="s">
        <v>270</v>
      </c>
    </row>
    <row r="413" spans="1:5" x14ac:dyDescent="0.3">
      <c r="B413" s="165" t="s">
        <v>595</v>
      </c>
      <c r="C413" s="155">
        <v>15</v>
      </c>
      <c r="D413" s="185">
        <v>6500</v>
      </c>
      <c r="E413" s="220" t="s">
        <v>270</v>
      </c>
    </row>
    <row r="414" spans="1:5" x14ac:dyDescent="0.3">
      <c r="B414" s="165" t="s">
        <v>596</v>
      </c>
      <c r="C414" s="155">
        <v>21</v>
      </c>
      <c r="D414" s="185">
        <v>12000</v>
      </c>
      <c r="E414" s="220" t="s">
        <v>270</v>
      </c>
    </row>
    <row r="415" spans="1:5" x14ac:dyDescent="0.3">
      <c r="B415" s="166"/>
      <c r="C415" s="154"/>
      <c r="D415" s="183"/>
      <c r="E415" s="221"/>
    </row>
    <row r="416" spans="1:5" x14ac:dyDescent="0.3">
      <c r="A416" s="156">
        <v>46</v>
      </c>
      <c r="B416" s="164" t="s">
        <v>272</v>
      </c>
      <c r="C416" s="158"/>
      <c r="D416" s="186"/>
      <c r="E416" s="220"/>
    </row>
    <row r="417" spans="1:31" s="156" customFormat="1" x14ac:dyDescent="0.3">
      <c r="B417" s="165" t="s">
        <v>272</v>
      </c>
      <c r="C417" s="155">
        <v>12</v>
      </c>
      <c r="D417" s="185">
        <v>10000</v>
      </c>
      <c r="E417" s="220" t="s">
        <v>839</v>
      </c>
      <c r="F417" s="197"/>
      <c r="G417" s="232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</row>
    <row r="418" spans="1:31" s="156" customFormat="1" x14ac:dyDescent="0.3">
      <c r="B418" s="166"/>
      <c r="C418" s="154"/>
      <c r="D418" s="183"/>
      <c r="E418" s="221"/>
      <c r="F418" s="197"/>
      <c r="G418" s="232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</row>
    <row r="419" spans="1:31" x14ac:dyDescent="0.3">
      <c r="A419" s="156">
        <v>47</v>
      </c>
      <c r="B419" s="164" t="s">
        <v>597</v>
      </c>
      <c r="C419" s="158"/>
      <c r="D419" s="186"/>
      <c r="E419" s="220"/>
    </row>
    <row r="420" spans="1:31" s="156" customFormat="1" x14ac:dyDescent="0.3">
      <c r="B420" s="165" t="s">
        <v>598</v>
      </c>
      <c r="C420" s="155">
        <v>274</v>
      </c>
      <c r="D420" s="185"/>
      <c r="E420" s="220" t="s">
        <v>811</v>
      </c>
      <c r="F420" s="197"/>
      <c r="G420" s="232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</row>
    <row r="421" spans="1:31" s="156" customFormat="1" x14ac:dyDescent="0.3">
      <c r="B421" s="166"/>
      <c r="C421" s="154"/>
      <c r="D421" s="183"/>
      <c r="E421" s="221"/>
      <c r="F421" s="197"/>
      <c r="G421" s="232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</row>
    <row r="422" spans="1:31" x14ac:dyDescent="0.3">
      <c r="A422" s="156">
        <v>48</v>
      </c>
      <c r="B422" s="164" t="s">
        <v>599</v>
      </c>
      <c r="C422" s="158"/>
      <c r="D422" s="186"/>
      <c r="E422" s="226" t="s">
        <v>828</v>
      </c>
    </row>
    <row r="423" spans="1:31" s="156" customFormat="1" x14ac:dyDescent="0.3">
      <c r="B423" s="165" t="s">
        <v>879</v>
      </c>
      <c r="C423" s="155">
        <v>1</v>
      </c>
      <c r="D423" s="162">
        <v>100000</v>
      </c>
      <c r="E423" s="226" t="s">
        <v>828</v>
      </c>
      <c r="F423" s="197"/>
      <c r="G423" s="232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</row>
    <row r="424" spans="1:31" s="156" customFormat="1" ht="17.25" x14ac:dyDescent="0.3">
      <c r="B424" s="193" t="s">
        <v>880</v>
      </c>
      <c r="C424" s="155">
        <v>1</v>
      </c>
      <c r="D424" s="162">
        <v>100000</v>
      </c>
      <c r="E424" s="226" t="s">
        <v>828</v>
      </c>
      <c r="F424" s="197"/>
      <c r="G424" s="232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</row>
    <row r="425" spans="1:31" s="156" customFormat="1" x14ac:dyDescent="0.3">
      <c r="B425" s="165" t="s">
        <v>881</v>
      </c>
      <c r="C425" s="155">
        <v>1</v>
      </c>
      <c r="D425" s="162">
        <v>100000</v>
      </c>
      <c r="E425" s="226" t="s">
        <v>828</v>
      </c>
      <c r="F425" s="197"/>
      <c r="G425" s="232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</row>
    <row r="426" spans="1:31" s="156" customFormat="1" x14ac:dyDescent="0.3">
      <c r="B426" s="166"/>
      <c r="C426" s="154"/>
      <c r="D426" s="183"/>
      <c r="E426" s="221"/>
      <c r="F426" s="197"/>
      <c r="G426" s="232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</row>
    <row r="427" spans="1:31" x14ac:dyDescent="0.3">
      <c r="A427" s="156">
        <v>49</v>
      </c>
      <c r="B427" s="164" t="s">
        <v>215</v>
      </c>
      <c r="C427" s="158"/>
      <c r="D427" s="186"/>
      <c r="E427" s="220"/>
    </row>
    <row r="428" spans="1:31" s="156" customFormat="1" x14ac:dyDescent="0.3">
      <c r="B428" s="165" t="s">
        <v>215</v>
      </c>
      <c r="C428" s="155">
        <v>177</v>
      </c>
      <c r="D428" s="185">
        <v>5000</v>
      </c>
      <c r="E428" s="220"/>
      <c r="F428" s="197"/>
      <c r="G428" s="232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</row>
    <row r="429" spans="1:31" s="156" customFormat="1" x14ac:dyDescent="0.3">
      <c r="B429" s="166"/>
      <c r="C429" s="154"/>
      <c r="D429" s="183"/>
      <c r="E429" s="221"/>
      <c r="F429" s="197"/>
      <c r="G429" s="232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</row>
    <row r="430" spans="1:31" x14ac:dyDescent="0.3">
      <c r="A430" s="156">
        <v>50</v>
      </c>
      <c r="B430" s="164" t="s">
        <v>790</v>
      </c>
      <c r="C430" s="158"/>
      <c r="D430" s="186"/>
      <c r="E430" s="220"/>
    </row>
    <row r="431" spans="1:31" s="156" customFormat="1" x14ac:dyDescent="0.3">
      <c r="B431" s="165" t="s">
        <v>600</v>
      </c>
      <c r="C431" s="155">
        <v>16</v>
      </c>
      <c r="D431" s="185">
        <v>15000</v>
      </c>
      <c r="E431" s="220" t="s">
        <v>811</v>
      </c>
      <c r="F431" s="197"/>
      <c r="G431" s="232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</row>
    <row r="432" spans="1:31" x14ac:dyDescent="0.3">
      <c r="B432" s="165" t="s">
        <v>601</v>
      </c>
      <c r="C432" s="155">
        <v>3</v>
      </c>
      <c r="D432" s="185">
        <v>1500</v>
      </c>
      <c r="E432" s="220">
        <v>1000</v>
      </c>
    </row>
    <row r="433" spans="1:31" x14ac:dyDescent="0.3">
      <c r="B433" s="165" t="s">
        <v>602</v>
      </c>
      <c r="C433" s="155">
        <v>4</v>
      </c>
      <c r="D433" s="185">
        <v>1500</v>
      </c>
      <c r="E433" s="220">
        <v>1000</v>
      </c>
    </row>
    <row r="434" spans="1:31" x14ac:dyDescent="0.3">
      <c r="B434" s="165" t="s">
        <v>603</v>
      </c>
      <c r="C434" s="155">
        <v>6</v>
      </c>
      <c r="D434" s="185">
        <v>1500</v>
      </c>
      <c r="E434" s="220">
        <v>1000</v>
      </c>
    </row>
    <row r="435" spans="1:31" x14ac:dyDescent="0.3">
      <c r="B435" s="165" t="s">
        <v>262</v>
      </c>
      <c r="C435" s="155">
        <v>5</v>
      </c>
      <c r="D435" s="185">
        <v>1500</v>
      </c>
      <c r="E435" s="220">
        <v>1000</v>
      </c>
    </row>
    <row r="436" spans="1:31" x14ac:dyDescent="0.3">
      <c r="B436" s="165" t="s">
        <v>604</v>
      </c>
      <c r="C436" s="155">
        <v>4</v>
      </c>
      <c r="D436" s="185">
        <v>1500</v>
      </c>
      <c r="E436" s="220">
        <v>1000</v>
      </c>
    </row>
    <row r="437" spans="1:31" x14ac:dyDescent="0.3">
      <c r="B437" s="165" t="s">
        <v>605</v>
      </c>
      <c r="C437" s="155">
        <v>4</v>
      </c>
      <c r="D437" s="185">
        <v>1500</v>
      </c>
      <c r="E437" s="220">
        <v>1000</v>
      </c>
    </row>
    <row r="438" spans="1:31" x14ac:dyDescent="0.3">
      <c r="B438" s="165" t="s">
        <v>606</v>
      </c>
      <c r="C438" s="155">
        <v>4</v>
      </c>
      <c r="D438" s="185">
        <v>1500</v>
      </c>
      <c r="E438" s="220">
        <v>1000</v>
      </c>
    </row>
    <row r="439" spans="1:31" x14ac:dyDescent="0.3">
      <c r="B439" s="165" t="s">
        <v>607</v>
      </c>
      <c r="C439" s="155">
        <v>4</v>
      </c>
      <c r="D439" s="185">
        <v>1500</v>
      </c>
      <c r="E439" s="220">
        <v>1000</v>
      </c>
    </row>
    <row r="440" spans="1:31" x14ac:dyDescent="0.3">
      <c r="B440" s="165" t="s">
        <v>608</v>
      </c>
      <c r="C440" s="155">
        <v>3</v>
      </c>
      <c r="D440" s="185">
        <v>1500</v>
      </c>
      <c r="E440" s="220">
        <v>1000</v>
      </c>
    </row>
    <row r="441" spans="1:31" x14ac:dyDescent="0.3">
      <c r="B441" s="165" t="s">
        <v>263</v>
      </c>
      <c r="C441" s="155">
        <v>1</v>
      </c>
      <c r="D441" s="185">
        <v>1000</v>
      </c>
      <c r="E441" s="220">
        <v>1000</v>
      </c>
    </row>
    <row r="442" spans="1:31" x14ac:dyDescent="0.3">
      <c r="B442" s="166"/>
      <c r="C442" s="154"/>
      <c r="D442" s="183"/>
      <c r="E442" s="221"/>
    </row>
    <row r="443" spans="1:31" x14ac:dyDescent="0.3">
      <c r="A443" s="156">
        <v>51</v>
      </c>
      <c r="B443" s="164" t="s">
        <v>268</v>
      </c>
      <c r="C443" s="158"/>
      <c r="D443" s="186"/>
      <c r="E443" s="220"/>
    </row>
    <row r="444" spans="1:31" s="156" customFormat="1" x14ac:dyDescent="0.3">
      <c r="B444" s="165" t="s">
        <v>609</v>
      </c>
      <c r="C444" s="155">
        <v>230</v>
      </c>
      <c r="D444" s="185">
        <v>171200</v>
      </c>
      <c r="E444" s="222" t="s">
        <v>255</v>
      </c>
      <c r="F444" s="197"/>
      <c r="G444" s="232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</row>
    <row r="445" spans="1:31" x14ac:dyDescent="0.3">
      <c r="B445" s="165" t="s">
        <v>610</v>
      </c>
      <c r="C445" s="155">
        <v>3</v>
      </c>
      <c r="D445" s="185">
        <v>2200</v>
      </c>
      <c r="E445" s="222" t="s">
        <v>255</v>
      </c>
    </row>
    <row r="446" spans="1:31" x14ac:dyDescent="0.3">
      <c r="B446" s="165" t="s">
        <v>611</v>
      </c>
      <c r="C446" s="155">
        <v>21</v>
      </c>
      <c r="D446" s="185">
        <v>18450</v>
      </c>
      <c r="E446" s="222" t="s">
        <v>255</v>
      </c>
    </row>
    <row r="447" spans="1:31" x14ac:dyDescent="0.3">
      <c r="B447" s="165" t="s">
        <v>612</v>
      </c>
      <c r="C447" s="155">
        <v>12</v>
      </c>
      <c r="D447" s="185">
        <v>17350</v>
      </c>
      <c r="E447" s="222" t="s">
        <v>255</v>
      </c>
    </row>
    <row r="448" spans="1:31" x14ac:dyDescent="0.3">
      <c r="B448" s="165" t="s">
        <v>613</v>
      </c>
      <c r="C448" s="155">
        <v>13</v>
      </c>
      <c r="D448" s="185">
        <v>8100</v>
      </c>
      <c r="E448" s="222" t="s">
        <v>255</v>
      </c>
    </row>
    <row r="449" spans="2:5" x14ac:dyDescent="0.3">
      <c r="B449" s="165" t="s">
        <v>614</v>
      </c>
      <c r="C449" s="155">
        <v>6</v>
      </c>
      <c r="D449" s="185">
        <v>2550</v>
      </c>
      <c r="E449" s="222" t="s">
        <v>255</v>
      </c>
    </row>
    <row r="450" spans="2:5" x14ac:dyDescent="0.3">
      <c r="B450" s="165" t="s">
        <v>615</v>
      </c>
      <c r="C450" s="155">
        <v>2</v>
      </c>
      <c r="D450" s="185">
        <v>5400</v>
      </c>
      <c r="E450" s="222" t="s">
        <v>255</v>
      </c>
    </row>
    <row r="451" spans="2:5" x14ac:dyDescent="0.3">
      <c r="B451" s="165" t="s">
        <v>616</v>
      </c>
      <c r="C451" s="155">
        <v>1</v>
      </c>
      <c r="D451" s="185">
        <v>2700</v>
      </c>
      <c r="E451" s="222" t="s">
        <v>255</v>
      </c>
    </row>
    <row r="452" spans="2:5" x14ac:dyDescent="0.3">
      <c r="B452" s="165" t="s">
        <v>617</v>
      </c>
      <c r="C452" s="155">
        <v>34</v>
      </c>
      <c r="D452" s="185">
        <v>12350</v>
      </c>
      <c r="E452" s="222" t="s">
        <v>255</v>
      </c>
    </row>
    <row r="453" spans="2:5" x14ac:dyDescent="0.3">
      <c r="B453" s="165" t="s">
        <v>618</v>
      </c>
      <c r="C453" s="155">
        <v>2</v>
      </c>
      <c r="D453" s="185">
        <v>1850</v>
      </c>
      <c r="E453" s="222" t="s">
        <v>255</v>
      </c>
    </row>
    <row r="454" spans="2:5" x14ac:dyDescent="0.3">
      <c r="B454" s="165" t="s">
        <v>619</v>
      </c>
      <c r="C454" s="155">
        <v>6</v>
      </c>
      <c r="D454" s="185">
        <v>6100</v>
      </c>
      <c r="E454" s="222" t="s">
        <v>255</v>
      </c>
    </row>
    <row r="455" spans="2:5" x14ac:dyDescent="0.3">
      <c r="B455" s="165" t="s">
        <v>620</v>
      </c>
      <c r="C455" s="155">
        <v>5</v>
      </c>
      <c r="D455" s="185">
        <v>6350</v>
      </c>
      <c r="E455" s="222" t="s">
        <v>255</v>
      </c>
    </row>
    <row r="456" spans="2:5" x14ac:dyDescent="0.3">
      <c r="B456" s="165" t="s">
        <v>621</v>
      </c>
      <c r="C456" s="155">
        <v>15</v>
      </c>
      <c r="D456" s="185">
        <v>13550</v>
      </c>
      <c r="E456" s="222" t="s">
        <v>255</v>
      </c>
    </row>
    <row r="457" spans="2:5" x14ac:dyDescent="0.3">
      <c r="B457" s="165" t="s">
        <v>622</v>
      </c>
      <c r="C457" s="155">
        <v>20</v>
      </c>
      <c r="D457" s="185">
        <v>6300</v>
      </c>
      <c r="E457" s="222" t="s">
        <v>255</v>
      </c>
    </row>
    <row r="458" spans="2:5" x14ac:dyDescent="0.3">
      <c r="B458" s="165" t="s">
        <v>623</v>
      </c>
      <c r="C458" s="155">
        <v>3</v>
      </c>
      <c r="D458" s="185">
        <v>2200</v>
      </c>
      <c r="E458" s="222" t="s">
        <v>255</v>
      </c>
    </row>
    <row r="459" spans="2:5" x14ac:dyDescent="0.3">
      <c r="B459" s="165" t="s">
        <v>624</v>
      </c>
      <c r="C459" s="155">
        <v>34</v>
      </c>
      <c r="D459" s="185">
        <v>26700</v>
      </c>
      <c r="E459" s="222" t="s">
        <v>255</v>
      </c>
    </row>
    <row r="460" spans="2:5" x14ac:dyDescent="0.3">
      <c r="B460" s="165" t="s">
        <v>625</v>
      </c>
      <c r="C460" s="155">
        <v>5</v>
      </c>
      <c r="D460" s="185">
        <v>7050</v>
      </c>
      <c r="E460" s="222" t="s">
        <v>255</v>
      </c>
    </row>
    <row r="461" spans="2:5" x14ac:dyDescent="0.3">
      <c r="B461" s="165" t="s">
        <v>626</v>
      </c>
      <c r="C461" s="155">
        <v>20</v>
      </c>
      <c r="D461" s="185">
        <v>10400</v>
      </c>
      <c r="E461" s="222" t="s">
        <v>255</v>
      </c>
    </row>
    <row r="462" spans="2:5" x14ac:dyDescent="0.3">
      <c r="B462" s="165" t="s">
        <v>627</v>
      </c>
      <c r="C462" s="155">
        <v>11</v>
      </c>
      <c r="D462" s="185">
        <v>9600</v>
      </c>
      <c r="E462" s="222" t="s">
        <v>255</v>
      </c>
    </row>
    <row r="463" spans="2:5" x14ac:dyDescent="0.3">
      <c r="B463" s="165" t="s">
        <v>628</v>
      </c>
      <c r="C463" s="155">
        <v>10</v>
      </c>
      <c r="D463" s="185">
        <v>10150</v>
      </c>
      <c r="E463" s="222" t="s">
        <v>255</v>
      </c>
    </row>
    <row r="464" spans="2:5" x14ac:dyDescent="0.3">
      <c r="B464" s="166"/>
      <c r="C464" s="154"/>
      <c r="D464" s="183"/>
      <c r="E464" s="221"/>
    </row>
    <row r="465" spans="1:31" x14ac:dyDescent="0.3">
      <c r="A465" s="156">
        <v>52</v>
      </c>
      <c r="B465" s="164" t="s">
        <v>791</v>
      </c>
      <c r="C465" s="158"/>
      <c r="D465" s="186"/>
      <c r="E465" s="220"/>
    </row>
    <row r="466" spans="1:31" s="156" customFormat="1" x14ac:dyDescent="0.3">
      <c r="B466" s="165" t="s">
        <v>629</v>
      </c>
      <c r="C466" s="155">
        <v>239</v>
      </c>
      <c r="D466" s="185">
        <v>90000</v>
      </c>
      <c r="E466" s="220"/>
      <c r="F466" s="197"/>
      <c r="G466" s="232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</row>
    <row r="467" spans="1:31" s="156" customFormat="1" x14ac:dyDescent="0.3">
      <c r="B467" s="166"/>
      <c r="C467" s="154"/>
      <c r="D467" s="183"/>
      <c r="E467" s="221"/>
      <c r="F467" s="197"/>
      <c r="G467" s="232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</row>
    <row r="468" spans="1:31" x14ac:dyDescent="0.3">
      <c r="A468" s="156">
        <v>53</v>
      </c>
      <c r="B468" s="164" t="s">
        <v>214</v>
      </c>
      <c r="C468" s="158"/>
      <c r="D468" s="186"/>
      <c r="E468" s="220"/>
    </row>
    <row r="469" spans="1:31" s="156" customFormat="1" x14ac:dyDescent="0.3">
      <c r="B469" s="165" t="s">
        <v>630</v>
      </c>
      <c r="C469" s="155">
        <v>44</v>
      </c>
      <c r="D469" s="185">
        <v>4550</v>
      </c>
      <c r="E469" s="222" t="s">
        <v>255</v>
      </c>
      <c r="F469" s="197"/>
      <c r="G469" s="232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</row>
    <row r="470" spans="1:31" x14ac:dyDescent="0.3">
      <c r="B470" s="165" t="s">
        <v>631</v>
      </c>
      <c r="C470" s="155">
        <v>84</v>
      </c>
      <c r="D470" s="185">
        <v>30600</v>
      </c>
      <c r="E470" s="222" t="s">
        <v>255</v>
      </c>
    </row>
    <row r="471" spans="1:31" x14ac:dyDescent="0.3">
      <c r="B471" s="165" t="s">
        <v>632</v>
      </c>
      <c r="C471" s="155">
        <v>19</v>
      </c>
      <c r="D471" s="185">
        <v>5000</v>
      </c>
      <c r="E471" s="222" t="s">
        <v>255</v>
      </c>
    </row>
    <row r="472" spans="1:31" x14ac:dyDescent="0.3">
      <c r="B472" s="165" t="s">
        <v>633</v>
      </c>
      <c r="C472" s="155">
        <v>10</v>
      </c>
      <c r="D472" s="185">
        <v>1000</v>
      </c>
      <c r="E472" s="222" t="s">
        <v>255</v>
      </c>
    </row>
    <row r="473" spans="1:31" x14ac:dyDescent="0.3">
      <c r="B473" s="165" t="s">
        <v>634</v>
      </c>
      <c r="C473" s="155">
        <v>10</v>
      </c>
      <c r="D473" s="185">
        <v>12000</v>
      </c>
      <c r="E473" s="222" t="s">
        <v>255</v>
      </c>
    </row>
    <row r="474" spans="1:31" x14ac:dyDescent="0.3">
      <c r="B474" s="165" t="s">
        <v>635</v>
      </c>
      <c r="C474" s="155">
        <v>15</v>
      </c>
      <c r="D474" s="185">
        <v>12000</v>
      </c>
      <c r="E474" s="222" t="s">
        <v>255</v>
      </c>
    </row>
    <row r="475" spans="1:31" x14ac:dyDescent="0.3">
      <c r="B475" s="166"/>
      <c r="C475" s="154"/>
      <c r="D475" s="183"/>
      <c r="E475" s="221"/>
    </row>
    <row r="476" spans="1:31" x14ac:dyDescent="0.3">
      <c r="A476" s="156">
        <v>54</v>
      </c>
      <c r="B476" s="164" t="s">
        <v>792</v>
      </c>
      <c r="C476" s="158"/>
      <c r="D476" s="186"/>
      <c r="E476" s="220"/>
    </row>
    <row r="477" spans="1:31" x14ac:dyDescent="0.3">
      <c r="B477" s="165" t="s">
        <v>636</v>
      </c>
      <c r="C477" s="155">
        <v>42</v>
      </c>
      <c r="D477" s="185">
        <v>32500</v>
      </c>
      <c r="E477" s="220" t="s">
        <v>229</v>
      </c>
    </row>
    <row r="478" spans="1:31" x14ac:dyDescent="0.3">
      <c r="B478" s="165" t="s">
        <v>637</v>
      </c>
      <c r="C478" s="155">
        <v>9</v>
      </c>
      <c r="D478" s="185">
        <v>8500</v>
      </c>
      <c r="E478" s="220" t="s">
        <v>229</v>
      </c>
    </row>
    <row r="479" spans="1:31" x14ac:dyDescent="0.3">
      <c r="B479" s="165" t="s">
        <v>638</v>
      </c>
      <c r="C479" s="155">
        <v>10</v>
      </c>
      <c r="D479" s="185">
        <v>7500</v>
      </c>
      <c r="E479" s="220" t="s">
        <v>229</v>
      </c>
    </row>
    <row r="480" spans="1:31" x14ac:dyDescent="0.3">
      <c r="B480" s="165" t="s">
        <v>639</v>
      </c>
      <c r="C480" s="155">
        <v>10</v>
      </c>
      <c r="D480" s="185">
        <v>10000</v>
      </c>
      <c r="E480" s="220" t="s">
        <v>230</v>
      </c>
    </row>
    <row r="481" spans="1:31" x14ac:dyDescent="0.3">
      <c r="B481" s="165" t="s">
        <v>640</v>
      </c>
      <c r="C481" s="155">
        <v>6</v>
      </c>
      <c r="D481" s="185">
        <v>4500</v>
      </c>
      <c r="E481" s="220" t="s">
        <v>229</v>
      </c>
    </row>
    <row r="482" spans="1:31" x14ac:dyDescent="0.3">
      <c r="B482" s="165" t="s">
        <v>641</v>
      </c>
      <c r="C482" s="155">
        <v>40</v>
      </c>
      <c r="D482" s="185">
        <v>27500</v>
      </c>
      <c r="E482" s="220" t="s">
        <v>229</v>
      </c>
    </row>
    <row r="483" spans="1:31" x14ac:dyDescent="0.3">
      <c r="B483" s="165" t="s">
        <v>642</v>
      </c>
      <c r="C483" s="155">
        <v>14</v>
      </c>
      <c r="D483" s="185">
        <v>14000</v>
      </c>
      <c r="E483" s="220" t="s">
        <v>230</v>
      </c>
    </row>
    <row r="484" spans="1:31" x14ac:dyDescent="0.3">
      <c r="B484" s="165" t="s">
        <v>643</v>
      </c>
      <c r="C484" s="155">
        <v>13</v>
      </c>
      <c r="D484" s="185">
        <v>9500</v>
      </c>
      <c r="E484" s="220" t="s">
        <v>229</v>
      </c>
    </row>
    <row r="485" spans="1:31" x14ac:dyDescent="0.3">
      <c r="B485" s="165" t="s">
        <v>644</v>
      </c>
      <c r="C485" s="155">
        <v>5</v>
      </c>
      <c r="D485" s="185">
        <v>5000</v>
      </c>
      <c r="E485" s="220" t="s">
        <v>230</v>
      </c>
    </row>
    <row r="486" spans="1:31" x14ac:dyDescent="0.3">
      <c r="B486" s="165" t="s">
        <v>645</v>
      </c>
      <c r="C486" s="155">
        <v>5</v>
      </c>
      <c r="D486" s="185">
        <v>4000</v>
      </c>
      <c r="E486" s="220" t="s">
        <v>229</v>
      </c>
    </row>
    <row r="487" spans="1:31" x14ac:dyDescent="0.3">
      <c r="B487" s="165" t="s">
        <v>646</v>
      </c>
      <c r="C487" s="155">
        <v>22</v>
      </c>
      <c r="D487" s="185">
        <v>14500</v>
      </c>
      <c r="E487" s="220" t="s">
        <v>229</v>
      </c>
    </row>
    <row r="488" spans="1:31" x14ac:dyDescent="0.3">
      <c r="B488" s="165" t="s">
        <v>647</v>
      </c>
      <c r="C488" s="155">
        <v>18</v>
      </c>
      <c r="D488" s="185">
        <v>16500</v>
      </c>
      <c r="E488" s="220" t="s">
        <v>229</v>
      </c>
    </row>
    <row r="489" spans="1:31" x14ac:dyDescent="0.3">
      <c r="B489" s="165" t="s">
        <v>648</v>
      </c>
      <c r="C489" s="155">
        <v>53</v>
      </c>
      <c r="D489" s="185">
        <v>39500</v>
      </c>
      <c r="E489" s="220" t="s">
        <v>229</v>
      </c>
    </row>
    <row r="490" spans="1:31" x14ac:dyDescent="0.3">
      <c r="B490" s="165" t="s">
        <v>649</v>
      </c>
      <c r="C490" s="155">
        <v>24</v>
      </c>
      <c r="D490" s="185">
        <v>22000</v>
      </c>
      <c r="E490" s="220" t="s">
        <v>230</v>
      </c>
    </row>
    <row r="491" spans="1:31" x14ac:dyDescent="0.3">
      <c r="B491" s="165" t="s">
        <v>650</v>
      </c>
      <c r="C491" s="155">
        <v>10</v>
      </c>
      <c r="D491" s="185">
        <v>9000</v>
      </c>
      <c r="E491" s="220" t="s">
        <v>229</v>
      </c>
    </row>
    <row r="492" spans="1:31" x14ac:dyDescent="0.3">
      <c r="B492" s="166"/>
      <c r="C492" s="154"/>
      <c r="D492" s="183"/>
      <c r="E492" s="221"/>
    </row>
    <row r="493" spans="1:31" x14ac:dyDescent="0.3">
      <c r="A493" s="156">
        <v>55</v>
      </c>
      <c r="B493" s="164" t="s">
        <v>651</v>
      </c>
      <c r="C493" s="158"/>
      <c r="D493" s="186"/>
      <c r="E493" s="220"/>
    </row>
    <row r="494" spans="1:31" s="156" customFormat="1" x14ac:dyDescent="0.3">
      <c r="B494" s="165" t="s">
        <v>651</v>
      </c>
      <c r="C494" s="155">
        <v>5</v>
      </c>
      <c r="D494" s="185">
        <v>1250</v>
      </c>
      <c r="E494" s="220" t="s">
        <v>835</v>
      </c>
      <c r="F494" s="197"/>
      <c r="G494" s="232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</row>
    <row r="495" spans="1:31" s="156" customFormat="1" x14ac:dyDescent="0.3">
      <c r="B495" s="166"/>
      <c r="C495" s="154"/>
      <c r="D495" s="183"/>
      <c r="E495" s="221"/>
      <c r="F495" s="197"/>
      <c r="G495" s="232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</row>
    <row r="496" spans="1:31" x14ac:dyDescent="0.3">
      <c r="A496" s="156">
        <v>56</v>
      </c>
      <c r="B496" s="164" t="s">
        <v>652</v>
      </c>
      <c r="C496" s="158"/>
      <c r="D496" s="186"/>
      <c r="E496" s="220"/>
    </row>
    <row r="497" spans="1:31" s="156" customFormat="1" x14ac:dyDescent="0.3">
      <c r="B497" s="165" t="s">
        <v>652</v>
      </c>
      <c r="C497" s="155">
        <v>57</v>
      </c>
      <c r="D497" s="185">
        <v>71000</v>
      </c>
      <c r="E497" s="220" t="s">
        <v>255</v>
      </c>
      <c r="F497" s="197"/>
      <c r="G497" s="232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</row>
    <row r="498" spans="1:31" s="156" customFormat="1" x14ac:dyDescent="0.3">
      <c r="B498" s="166"/>
      <c r="C498" s="154"/>
      <c r="D498" s="183"/>
      <c r="E498" s="221"/>
      <c r="F498" s="197"/>
      <c r="G498" s="232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</row>
    <row r="499" spans="1:31" x14ac:dyDescent="0.3">
      <c r="A499" s="156">
        <v>57</v>
      </c>
      <c r="B499" s="164" t="s">
        <v>653</v>
      </c>
      <c r="C499" s="158"/>
      <c r="D499" s="186"/>
      <c r="E499" s="220"/>
    </row>
    <row r="500" spans="1:31" s="156" customFormat="1" x14ac:dyDescent="0.3">
      <c r="B500" s="165" t="s">
        <v>653</v>
      </c>
      <c r="C500" s="155">
        <v>109</v>
      </c>
      <c r="D500" s="185">
        <v>80000</v>
      </c>
      <c r="E500" s="220">
        <v>1200</v>
      </c>
      <c r="F500" s="197"/>
      <c r="G500" s="232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</row>
    <row r="501" spans="1:31" s="156" customFormat="1" x14ac:dyDescent="0.3">
      <c r="B501" s="166"/>
      <c r="C501" s="154"/>
      <c r="D501" s="183"/>
      <c r="E501" s="221"/>
      <c r="F501" s="197"/>
      <c r="G501" s="232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</row>
    <row r="502" spans="1:31" x14ac:dyDescent="0.3">
      <c r="A502" s="156">
        <v>58</v>
      </c>
      <c r="B502" s="164" t="s">
        <v>274</v>
      </c>
      <c r="C502" s="158"/>
      <c r="D502" s="186"/>
      <c r="E502" s="220"/>
    </row>
    <row r="503" spans="1:31" s="156" customFormat="1" x14ac:dyDescent="0.3">
      <c r="B503" s="165" t="s">
        <v>274</v>
      </c>
      <c r="C503" s="155">
        <v>490</v>
      </c>
      <c r="D503" s="185">
        <v>96000</v>
      </c>
      <c r="E503" s="220">
        <v>1500</v>
      </c>
      <c r="F503" s="197"/>
      <c r="G503" s="232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</row>
    <row r="504" spans="1:31" s="156" customFormat="1" x14ac:dyDescent="0.3">
      <c r="B504" s="166"/>
      <c r="C504" s="154"/>
      <c r="D504" s="183"/>
      <c r="E504" s="221"/>
      <c r="F504" s="197"/>
      <c r="G504" s="232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</row>
    <row r="505" spans="1:31" x14ac:dyDescent="0.3">
      <c r="A505" s="156">
        <v>59</v>
      </c>
      <c r="B505" s="164" t="s">
        <v>654</v>
      </c>
      <c r="C505" s="158"/>
      <c r="D505" s="186"/>
      <c r="E505" s="220"/>
    </row>
    <row r="506" spans="1:31" s="156" customFormat="1" x14ac:dyDescent="0.3">
      <c r="B506" s="165" t="s">
        <v>273</v>
      </c>
      <c r="C506" s="155">
        <v>26</v>
      </c>
      <c r="D506" s="185">
        <v>10000</v>
      </c>
      <c r="E506" s="220" t="s">
        <v>255</v>
      </c>
      <c r="F506" s="197"/>
      <c r="G506" s="232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</row>
    <row r="507" spans="1:31" s="156" customFormat="1" x14ac:dyDescent="0.3">
      <c r="B507" s="166"/>
      <c r="C507" s="154"/>
      <c r="D507" s="183"/>
      <c r="E507" s="221"/>
      <c r="F507" s="197"/>
      <c r="G507" s="232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</row>
    <row r="508" spans="1:31" x14ac:dyDescent="0.3">
      <c r="A508" s="156">
        <v>60</v>
      </c>
      <c r="B508" s="164" t="s">
        <v>796</v>
      </c>
      <c r="C508" s="158"/>
      <c r="D508" s="186"/>
      <c r="E508" s="220"/>
    </row>
    <row r="509" spans="1:31" s="156" customFormat="1" x14ac:dyDescent="0.3">
      <c r="B509" s="165" t="s">
        <v>655</v>
      </c>
      <c r="C509" s="155">
        <v>187</v>
      </c>
      <c r="D509" s="185">
        <v>60000</v>
      </c>
      <c r="E509" s="220" t="s">
        <v>255</v>
      </c>
      <c r="F509" s="197"/>
      <c r="G509" s="232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</row>
    <row r="510" spans="1:31" x14ac:dyDescent="0.3">
      <c r="B510" s="165" t="s">
        <v>656</v>
      </c>
      <c r="C510" s="155">
        <v>34</v>
      </c>
      <c r="D510" s="185">
        <v>15000</v>
      </c>
      <c r="E510" s="220" t="s">
        <v>255</v>
      </c>
    </row>
    <row r="511" spans="1:31" x14ac:dyDescent="0.3">
      <c r="B511" s="165" t="s">
        <v>657</v>
      </c>
      <c r="C511" s="155">
        <v>44</v>
      </c>
      <c r="D511" s="185">
        <v>20000</v>
      </c>
      <c r="E511" s="220" t="s">
        <v>255</v>
      </c>
    </row>
    <row r="512" spans="1:31" x14ac:dyDescent="0.3">
      <c r="B512" s="165" t="s">
        <v>658</v>
      </c>
      <c r="C512" s="155">
        <v>10</v>
      </c>
      <c r="D512" s="185">
        <v>3000</v>
      </c>
      <c r="E512" s="220" t="s">
        <v>255</v>
      </c>
    </row>
    <row r="513" spans="1:31" x14ac:dyDescent="0.3">
      <c r="B513" s="165" t="s">
        <v>659</v>
      </c>
      <c r="C513" s="155">
        <v>26</v>
      </c>
      <c r="D513" s="185">
        <v>7000</v>
      </c>
      <c r="E513" s="220" t="s">
        <v>255</v>
      </c>
    </row>
    <row r="514" spans="1:31" x14ac:dyDescent="0.3">
      <c r="B514" s="165" t="s">
        <v>660</v>
      </c>
      <c r="C514" s="155">
        <v>2</v>
      </c>
      <c r="D514" s="185">
        <v>200</v>
      </c>
      <c r="E514" s="220" t="s">
        <v>255</v>
      </c>
    </row>
    <row r="515" spans="1:31" x14ac:dyDescent="0.3">
      <c r="B515" s="165" t="s">
        <v>661</v>
      </c>
      <c r="C515" s="155">
        <v>13</v>
      </c>
      <c r="D515" s="185">
        <v>2000</v>
      </c>
      <c r="E515" s="220" t="s">
        <v>255</v>
      </c>
    </row>
    <row r="516" spans="1:31" x14ac:dyDescent="0.3">
      <c r="B516" s="165" t="s">
        <v>662</v>
      </c>
      <c r="C516" s="155">
        <v>3</v>
      </c>
      <c r="D516" s="185">
        <v>500</v>
      </c>
      <c r="E516" s="220" t="s">
        <v>255</v>
      </c>
    </row>
    <row r="517" spans="1:31" x14ac:dyDescent="0.3">
      <c r="B517" s="165" t="s">
        <v>663</v>
      </c>
      <c r="C517" s="155">
        <v>11</v>
      </c>
      <c r="D517" s="185">
        <v>2500</v>
      </c>
      <c r="E517" s="220" t="s">
        <v>255</v>
      </c>
    </row>
    <row r="518" spans="1:31" x14ac:dyDescent="0.3">
      <c r="B518" s="165" t="s">
        <v>664</v>
      </c>
      <c r="C518" s="155">
        <v>46</v>
      </c>
      <c r="D518" s="185">
        <v>13000</v>
      </c>
      <c r="E518" s="220" t="s">
        <v>255</v>
      </c>
    </row>
    <row r="519" spans="1:31" x14ac:dyDescent="0.3">
      <c r="B519" s="166"/>
      <c r="C519" s="154"/>
      <c r="D519" s="183"/>
      <c r="E519" s="221"/>
    </row>
    <row r="520" spans="1:31" x14ac:dyDescent="0.3">
      <c r="A520" s="156">
        <v>61</v>
      </c>
      <c r="B520" s="164" t="s">
        <v>795</v>
      </c>
      <c r="C520" s="158"/>
      <c r="D520" s="186"/>
      <c r="E520" s="226" t="s">
        <v>828</v>
      </c>
    </row>
    <row r="521" spans="1:31" s="156" customFormat="1" x14ac:dyDescent="0.3">
      <c r="B521" s="165" t="s">
        <v>212</v>
      </c>
      <c r="C521" s="155">
        <v>128</v>
      </c>
      <c r="D521" s="185">
        <v>320000</v>
      </c>
      <c r="E521" s="220" t="s">
        <v>832</v>
      </c>
      <c r="F521" s="197"/>
      <c r="G521" s="232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</row>
    <row r="522" spans="1:31" x14ac:dyDescent="0.3">
      <c r="B522" s="165" t="s">
        <v>665</v>
      </c>
      <c r="C522" s="155">
        <v>22</v>
      </c>
      <c r="D522" s="185">
        <v>70000</v>
      </c>
      <c r="E522" s="220" t="s">
        <v>832</v>
      </c>
    </row>
    <row r="523" spans="1:31" x14ac:dyDescent="0.3">
      <c r="B523" s="165" t="s">
        <v>666</v>
      </c>
      <c r="C523" s="155">
        <v>6</v>
      </c>
      <c r="D523" s="185">
        <v>22500</v>
      </c>
      <c r="E523" s="220" t="s">
        <v>832</v>
      </c>
    </row>
    <row r="524" spans="1:31" x14ac:dyDescent="0.3">
      <c r="B524" s="165" t="s">
        <v>667</v>
      </c>
      <c r="C524" s="155">
        <v>29</v>
      </c>
      <c r="D524" s="185">
        <v>150000</v>
      </c>
      <c r="E524" s="220" t="s">
        <v>832</v>
      </c>
    </row>
    <row r="525" spans="1:31" x14ac:dyDescent="0.3">
      <c r="B525" s="165" t="s">
        <v>668</v>
      </c>
      <c r="C525" s="155">
        <v>6</v>
      </c>
      <c r="D525" s="185">
        <v>31500</v>
      </c>
      <c r="E525" s="220" t="s">
        <v>832</v>
      </c>
    </row>
    <row r="526" spans="1:31" x14ac:dyDescent="0.3">
      <c r="B526" s="165" t="s">
        <v>669</v>
      </c>
      <c r="C526" s="155">
        <v>21</v>
      </c>
      <c r="D526" s="185">
        <v>81250</v>
      </c>
      <c r="E526" s="220" t="s">
        <v>832</v>
      </c>
    </row>
    <row r="527" spans="1:31" x14ac:dyDescent="0.3">
      <c r="B527" s="165" t="s">
        <v>670</v>
      </c>
      <c r="C527" s="155">
        <v>55</v>
      </c>
      <c r="D527" s="185">
        <v>240000</v>
      </c>
      <c r="E527" s="220" t="s">
        <v>832</v>
      </c>
    </row>
    <row r="528" spans="1:31" x14ac:dyDescent="0.3">
      <c r="B528" s="165" t="s">
        <v>671</v>
      </c>
      <c r="C528" s="155">
        <v>14</v>
      </c>
      <c r="D528" s="185">
        <v>47000</v>
      </c>
      <c r="E528" s="220" t="s">
        <v>832</v>
      </c>
    </row>
    <row r="529" spans="1:31" x14ac:dyDescent="0.3">
      <c r="B529" s="165" t="s">
        <v>672</v>
      </c>
      <c r="C529" s="155">
        <v>19</v>
      </c>
      <c r="D529" s="185">
        <v>65000</v>
      </c>
      <c r="E529" s="220" t="s">
        <v>832</v>
      </c>
    </row>
    <row r="530" spans="1:31" x14ac:dyDescent="0.3">
      <c r="B530" s="165" t="s">
        <v>673</v>
      </c>
      <c r="C530" s="155">
        <v>11</v>
      </c>
      <c r="D530" s="185">
        <v>39000</v>
      </c>
      <c r="E530" s="220" t="s">
        <v>832</v>
      </c>
    </row>
    <row r="531" spans="1:31" x14ac:dyDescent="0.3">
      <c r="B531" s="165" t="s">
        <v>674</v>
      </c>
      <c r="C531" s="155">
        <v>7</v>
      </c>
      <c r="D531" s="185">
        <v>23500</v>
      </c>
      <c r="E531" s="220" t="s">
        <v>832</v>
      </c>
    </row>
    <row r="532" spans="1:31" x14ac:dyDescent="0.3">
      <c r="B532" s="165" t="s">
        <v>675</v>
      </c>
      <c r="C532" s="155">
        <v>8</v>
      </c>
      <c r="D532" s="185">
        <v>68000</v>
      </c>
      <c r="E532" s="220" t="s">
        <v>832</v>
      </c>
    </row>
    <row r="533" spans="1:31" x14ac:dyDescent="0.3">
      <c r="B533" s="165" t="s">
        <v>676</v>
      </c>
      <c r="C533" s="155">
        <v>13</v>
      </c>
      <c r="D533" s="185">
        <v>52000</v>
      </c>
      <c r="E533" s="220" t="s">
        <v>832</v>
      </c>
    </row>
    <row r="534" spans="1:31" x14ac:dyDescent="0.3">
      <c r="B534" s="165" t="s">
        <v>677</v>
      </c>
      <c r="C534" s="155">
        <v>43</v>
      </c>
      <c r="D534" s="185">
        <v>140000</v>
      </c>
      <c r="E534" s="220" t="s">
        <v>832</v>
      </c>
    </row>
    <row r="535" spans="1:31" x14ac:dyDescent="0.3">
      <c r="B535" s="166"/>
      <c r="C535" s="154"/>
      <c r="D535" s="183"/>
      <c r="E535" s="221"/>
    </row>
    <row r="536" spans="1:31" x14ac:dyDescent="0.3">
      <c r="A536" s="156">
        <v>62</v>
      </c>
      <c r="B536" s="164" t="s">
        <v>276</v>
      </c>
      <c r="C536" s="158"/>
      <c r="D536" s="186"/>
      <c r="E536" s="220"/>
    </row>
    <row r="537" spans="1:31" s="156" customFormat="1" x14ac:dyDescent="0.3">
      <c r="B537" s="165" t="s">
        <v>678</v>
      </c>
      <c r="C537" s="155">
        <v>463</v>
      </c>
      <c r="D537" s="185">
        <v>270000</v>
      </c>
      <c r="E537" s="220" t="s">
        <v>255</v>
      </c>
      <c r="F537" s="197"/>
      <c r="G537" s="232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</row>
    <row r="538" spans="1:31" x14ac:dyDescent="0.3">
      <c r="B538" s="165" t="s">
        <v>679</v>
      </c>
      <c r="C538" s="155">
        <v>23</v>
      </c>
      <c r="D538" s="185">
        <v>12000</v>
      </c>
      <c r="E538" s="220" t="s">
        <v>255</v>
      </c>
    </row>
    <row r="539" spans="1:31" x14ac:dyDescent="0.3">
      <c r="B539" s="165" t="s">
        <v>680</v>
      </c>
      <c r="C539" s="155">
        <v>29</v>
      </c>
      <c r="D539" s="185">
        <v>22000</v>
      </c>
      <c r="E539" s="220" t="s">
        <v>255</v>
      </c>
    </row>
    <row r="540" spans="1:31" x14ac:dyDescent="0.3">
      <c r="B540" s="165" t="s">
        <v>681</v>
      </c>
      <c r="C540" s="155">
        <v>10</v>
      </c>
      <c r="D540" s="185">
        <v>5000</v>
      </c>
      <c r="E540" s="220" t="s">
        <v>255</v>
      </c>
    </row>
    <row r="541" spans="1:31" x14ac:dyDescent="0.3">
      <c r="B541" s="165" t="s">
        <v>682</v>
      </c>
      <c r="C541" s="155">
        <v>10</v>
      </c>
      <c r="D541" s="185">
        <v>5000</v>
      </c>
      <c r="E541" s="220" t="s">
        <v>255</v>
      </c>
    </row>
    <row r="542" spans="1:31" x14ac:dyDescent="0.3">
      <c r="B542" s="165" t="s">
        <v>683</v>
      </c>
      <c r="C542" s="155">
        <v>21</v>
      </c>
      <c r="D542" s="185">
        <v>14000</v>
      </c>
      <c r="E542" s="220" t="s">
        <v>255</v>
      </c>
    </row>
    <row r="543" spans="1:31" x14ac:dyDescent="0.3">
      <c r="B543" s="165" t="s">
        <v>684</v>
      </c>
      <c r="C543" s="155">
        <v>17</v>
      </c>
      <c r="D543" s="185">
        <v>8000</v>
      </c>
      <c r="E543" s="220" t="s">
        <v>255</v>
      </c>
    </row>
    <row r="544" spans="1:31" x14ac:dyDescent="0.3">
      <c r="B544" s="165" t="s">
        <v>685</v>
      </c>
      <c r="C544" s="155">
        <v>13</v>
      </c>
      <c r="D544" s="185">
        <v>8000</v>
      </c>
      <c r="E544" s="220" t="s">
        <v>255</v>
      </c>
    </row>
    <row r="545" spans="2:5" x14ac:dyDescent="0.3">
      <c r="B545" s="165" t="s">
        <v>686</v>
      </c>
      <c r="C545" s="155">
        <v>21</v>
      </c>
      <c r="D545" s="185">
        <v>12000</v>
      </c>
      <c r="E545" s="220" t="s">
        <v>255</v>
      </c>
    </row>
    <row r="546" spans="2:5" x14ac:dyDescent="0.3">
      <c r="B546" s="165" t="s">
        <v>687</v>
      </c>
      <c r="C546" s="155">
        <v>35</v>
      </c>
      <c r="D546" s="185">
        <v>20000</v>
      </c>
      <c r="E546" s="220" t="s">
        <v>255</v>
      </c>
    </row>
    <row r="547" spans="2:5" x14ac:dyDescent="0.3">
      <c r="B547" s="165" t="s">
        <v>688</v>
      </c>
      <c r="C547" s="155">
        <v>18</v>
      </c>
      <c r="D547" s="185">
        <v>10000</v>
      </c>
      <c r="E547" s="220" t="s">
        <v>255</v>
      </c>
    </row>
    <row r="548" spans="2:5" x14ac:dyDescent="0.3">
      <c r="B548" s="165" t="s">
        <v>689</v>
      </c>
      <c r="C548" s="155">
        <v>34</v>
      </c>
      <c r="D548" s="185">
        <v>8000</v>
      </c>
      <c r="E548" s="220" t="s">
        <v>255</v>
      </c>
    </row>
    <row r="549" spans="2:5" x14ac:dyDescent="0.3">
      <c r="B549" s="165" t="s">
        <v>690</v>
      </c>
      <c r="C549" s="155">
        <v>21</v>
      </c>
      <c r="D549" s="185">
        <v>14000</v>
      </c>
      <c r="E549" s="220" t="s">
        <v>255</v>
      </c>
    </row>
    <row r="550" spans="2:5" x14ac:dyDescent="0.3">
      <c r="B550" s="165" t="s">
        <v>691</v>
      </c>
      <c r="C550" s="155">
        <v>27</v>
      </c>
      <c r="D550" s="185">
        <v>19000</v>
      </c>
      <c r="E550" s="220" t="s">
        <v>255</v>
      </c>
    </row>
    <row r="551" spans="2:5" x14ac:dyDescent="0.3">
      <c r="B551" s="165" t="s">
        <v>692</v>
      </c>
      <c r="C551" s="155">
        <v>13</v>
      </c>
      <c r="D551" s="185">
        <v>6000</v>
      </c>
      <c r="E551" s="220" t="s">
        <v>255</v>
      </c>
    </row>
    <row r="552" spans="2:5" x14ac:dyDescent="0.3">
      <c r="B552" s="165" t="s">
        <v>693</v>
      </c>
      <c r="C552" s="155">
        <v>10</v>
      </c>
      <c r="D552" s="185">
        <v>4500</v>
      </c>
      <c r="E552" s="220" t="s">
        <v>255</v>
      </c>
    </row>
    <row r="553" spans="2:5" x14ac:dyDescent="0.3">
      <c r="B553" s="165" t="s">
        <v>694</v>
      </c>
      <c r="C553" s="155">
        <v>34</v>
      </c>
      <c r="D553" s="185">
        <v>23000</v>
      </c>
      <c r="E553" s="220" t="s">
        <v>255</v>
      </c>
    </row>
    <row r="554" spans="2:5" x14ac:dyDescent="0.3">
      <c r="B554" s="165" t="s">
        <v>695</v>
      </c>
      <c r="C554" s="155">
        <v>17</v>
      </c>
      <c r="D554" s="185">
        <v>9500</v>
      </c>
      <c r="E554" s="220" t="s">
        <v>255</v>
      </c>
    </row>
    <row r="555" spans="2:5" x14ac:dyDescent="0.3">
      <c r="B555" s="165" t="s">
        <v>696</v>
      </c>
      <c r="C555" s="155">
        <v>15</v>
      </c>
      <c r="D555" s="185">
        <v>10000</v>
      </c>
      <c r="E555" s="220" t="s">
        <v>255</v>
      </c>
    </row>
    <row r="556" spans="2:5" x14ac:dyDescent="0.3">
      <c r="B556" s="165" t="s">
        <v>697</v>
      </c>
      <c r="C556" s="155">
        <v>28</v>
      </c>
      <c r="D556" s="185">
        <v>18000</v>
      </c>
      <c r="E556" s="220" t="s">
        <v>255</v>
      </c>
    </row>
    <row r="557" spans="2:5" x14ac:dyDescent="0.3">
      <c r="B557" s="165" t="s">
        <v>698</v>
      </c>
      <c r="C557" s="155">
        <v>14</v>
      </c>
      <c r="D557" s="185">
        <v>8000</v>
      </c>
      <c r="E557" s="220" t="s">
        <v>255</v>
      </c>
    </row>
    <row r="558" spans="2:5" x14ac:dyDescent="0.3">
      <c r="B558" s="165" t="s">
        <v>699</v>
      </c>
      <c r="C558" s="155">
        <v>26</v>
      </c>
      <c r="D558" s="185">
        <v>19000</v>
      </c>
      <c r="E558" s="220" t="s">
        <v>255</v>
      </c>
    </row>
    <row r="559" spans="2:5" x14ac:dyDescent="0.3">
      <c r="B559" s="165" t="s">
        <v>700</v>
      </c>
      <c r="C559" s="155">
        <v>23</v>
      </c>
      <c r="D559" s="185">
        <v>12000</v>
      </c>
      <c r="E559" s="220" t="s">
        <v>255</v>
      </c>
    </row>
    <row r="560" spans="2:5" x14ac:dyDescent="0.3">
      <c r="B560" s="166"/>
      <c r="C560" s="154"/>
      <c r="D560" s="183"/>
      <c r="E560" s="221"/>
    </row>
    <row r="561" spans="1:31" x14ac:dyDescent="0.3">
      <c r="A561" s="156">
        <v>63</v>
      </c>
      <c r="B561" s="164" t="s">
        <v>260</v>
      </c>
      <c r="C561" s="158"/>
      <c r="D561" s="186"/>
      <c r="E561" s="220"/>
    </row>
    <row r="562" spans="1:31" s="156" customFormat="1" x14ac:dyDescent="0.3">
      <c r="B562" s="165" t="s">
        <v>701</v>
      </c>
      <c r="C562" s="155">
        <v>456</v>
      </c>
      <c r="D562" s="185">
        <v>130000</v>
      </c>
      <c r="E562" s="220" t="s">
        <v>834</v>
      </c>
      <c r="F562" s="197"/>
      <c r="G562" s="232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</row>
    <row r="563" spans="1:31" x14ac:dyDescent="0.3">
      <c r="B563" s="165" t="s">
        <v>702</v>
      </c>
      <c r="C563" s="155">
        <v>100</v>
      </c>
      <c r="D563" s="185">
        <v>60000</v>
      </c>
      <c r="E563" s="220" t="s">
        <v>834</v>
      </c>
    </row>
    <row r="564" spans="1:31" x14ac:dyDescent="0.3">
      <c r="B564" s="165" t="s">
        <v>703</v>
      </c>
      <c r="C564" s="155">
        <v>357</v>
      </c>
      <c r="D564" s="185">
        <v>100000</v>
      </c>
      <c r="E564" s="220" t="s">
        <v>834</v>
      </c>
    </row>
    <row r="565" spans="1:31" x14ac:dyDescent="0.3">
      <c r="B565" s="166"/>
      <c r="C565" s="154"/>
      <c r="D565" s="183"/>
      <c r="E565" s="221"/>
    </row>
    <row r="566" spans="1:31" x14ac:dyDescent="0.3">
      <c r="A566" s="156">
        <v>64</v>
      </c>
      <c r="B566" s="164" t="s">
        <v>704</v>
      </c>
      <c r="C566" s="158"/>
      <c r="D566" s="186"/>
      <c r="E566" s="220"/>
    </row>
    <row r="567" spans="1:31" s="156" customFormat="1" x14ac:dyDescent="0.3">
      <c r="B567" s="165" t="s">
        <v>705</v>
      </c>
      <c r="C567" s="155">
        <v>51</v>
      </c>
      <c r="D567" s="185">
        <v>20000</v>
      </c>
      <c r="E567" s="220" t="s">
        <v>832</v>
      </c>
      <c r="F567" s="197"/>
      <c r="G567" s="232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</row>
    <row r="568" spans="1:31" x14ac:dyDescent="0.3">
      <c r="B568" s="165" t="s">
        <v>706</v>
      </c>
      <c r="C568" s="155">
        <v>80</v>
      </c>
      <c r="D568" s="185">
        <v>25000</v>
      </c>
      <c r="E568" s="220" t="s">
        <v>832</v>
      </c>
    </row>
    <row r="569" spans="1:31" x14ac:dyDescent="0.3">
      <c r="B569" s="165" t="s">
        <v>707</v>
      </c>
      <c r="C569" s="155">
        <v>43</v>
      </c>
      <c r="D569" s="185">
        <v>10000</v>
      </c>
      <c r="E569" s="220" t="s">
        <v>832</v>
      </c>
    </row>
    <row r="570" spans="1:31" ht="18" x14ac:dyDescent="0.3">
      <c r="B570" s="258" t="s">
        <v>277</v>
      </c>
      <c r="C570" s="259"/>
      <c r="D570" s="259"/>
      <c r="E570" s="259"/>
      <c r="F570" s="235"/>
      <c r="G570" s="204"/>
    </row>
    <row r="571" spans="1:31" x14ac:dyDescent="0.3">
      <c r="B571" s="166"/>
      <c r="C571" s="154"/>
      <c r="D571" s="183"/>
      <c r="E571" s="221"/>
    </row>
    <row r="572" spans="1:31" x14ac:dyDescent="0.3">
      <c r="A572" s="156">
        <v>65</v>
      </c>
      <c r="B572" s="164" t="s">
        <v>708</v>
      </c>
      <c r="C572" s="158"/>
      <c r="D572" s="186"/>
      <c r="E572" s="220"/>
    </row>
    <row r="573" spans="1:31" s="156" customFormat="1" x14ac:dyDescent="0.3">
      <c r="B573" s="165" t="s">
        <v>709</v>
      </c>
      <c r="C573" s="155">
        <v>230</v>
      </c>
      <c r="D573" s="185">
        <v>90000</v>
      </c>
      <c r="E573" s="220" t="s">
        <v>255</v>
      </c>
      <c r="F573" s="197"/>
      <c r="G573" s="232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</row>
    <row r="574" spans="1:31" s="156" customFormat="1" x14ac:dyDescent="0.3">
      <c r="B574" s="166"/>
      <c r="C574" s="154"/>
      <c r="D574" s="183"/>
      <c r="E574" s="221"/>
      <c r="F574" s="197"/>
      <c r="G574" s="232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</row>
    <row r="575" spans="1:31" x14ac:dyDescent="0.3">
      <c r="A575" s="156">
        <v>66</v>
      </c>
      <c r="B575" s="164" t="s">
        <v>710</v>
      </c>
      <c r="C575" s="158"/>
      <c r="D575" s="186"/>
      <c r="E575" s="220"/>
    </row>
    <row r="576" spans="1:31" s="156" customFormat="1" x14ac:dyDescent="0.3">
      <c r="B576" s="165" t="s">
        <v>711</v>
      </c>
      <c r="C576" s="155">
        <v>86</v>
      </c>
      <c r="D576" s="185">
        <v>40000</v>
      </c>
      <c r="E576" s="220" t="s">
        <v>832</v>
      </c>
      <c r="F576" s="197"/>
      <c r="G576" s="232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</row>
    <row r="577" spans="1:31" s="156" customFormat="1" x14ac:dyDescent="0.3">
      <c r="B577" s="166"/>
      <c r="C577" s="154"/>
      <c r="D577" s="183"/>
      <c r="E577" s="221"/>
      <c r="F577" s="197"/>
      <c r="G577" s="232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</row>
    <row r="578" spans="1:31" x14ac:dyDescent="0.3">
      <c r="A578" s="156">
        <v>67</v>
      </c>
      <c r="B578" s="164" t="s">
        <v>712</v>
      </c>
      <c r="C578" s="158"/>
      <c r="D578" s="186"/>
      <c r="E578" s="220"/>
    </row>
    <row r="579" spans="1:31" s="156" customFormat="1" x14ac:dyDescent="0.3">
      <c r="B579" s="165" t="s">
        <v>713</v>
      </c>
      <c r="C579" s="155">
        <v>131</v>
      </c>
      <c r="D579" s="185">
        <v>29400</v>
      </c>
      <c r="E579" s="220">
        <v>300</v>
      </c>
      <c r="F579" s="197"/>
      <c r="G579" s="232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</row>
    <row r="580" spans="1:31" s="156" customFormat="1" x14ac:dyDescent="0.3">
      <c r="B580" s="166"/>
      <c r="C580" s="154"/>
      <c r="D580" s="183"/>
      <c r="E580" s="221"/>
      <c r="F580" s="197"/>
      <c r="G580" s="232"/>
      <c r="H580" s="197"/>
      <c r="I580" s="197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</row>
    <row r="581" spans="1:31" x14ac:dyDescent="0.3">
      <c r="A581" s="156">
        <v>68</v>
      </c>
      <c r="B581" s="164" t="s">
        <v>808</v>
      </c>
      <c r="C581" s="158"/>
      <c r="D581" s="186"/>
      <c r="E581" s="220"/>
    </row>
    <row r="582" spans="1:31" s="156" customFormat="1" x14ac:dyDescent="0.3">
      <c r="B582" s="165" t="s">
        <v>256</v>
      </c>
      <c r="C582" s="155">
        <v>317</v>
      </c>
      <c r="D582" s="185">
        <v>100000</v>
      </c>
      <c r="E582" s="220" t="s">
        <v>255</v>
      </c>
      <c r="F582" s="197"/>
      <c r="G582" s="232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</row>
    <row r="583" spans="1:31" s="156" customFormat="1" x14ac:dyDescent="0.3">
      <c r="B583" s="166"/>
      <c r="C583" s="154"/>
      <c r="D583" s="183"/>
      <c r="E583" s="221"/>
      <c r="F583" s="197"/>
      <c r="G583" s="232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</row>
    <row r="584" spans="1:31" x14ac:dyDescent="0.3">
      <c r="A584" s="156">
        <v>69</v>
      </c>
      <c r="B584" s="164" t="s">
        <v>809</v>
      </c>
      <c r="C584" s="158"/>
      <c r="D584" s="186"/>
      <c r="E584" s="220"/>
    </row>
    <row r="585" spans="1:31" s="156" customFormat="1" x14ac:dyDescent="0.3">
      <c r="B585" s="165" t="s">
        <v>714</v>
      </c>
      <c r="C585" s="155">
        <v>36</v>
      </c>
      <c r="D585" s="185">
        <v>20000</v>
      </c>
      <c r="E585" s="220">
        <v>1500</v>
      </c>
      <c r="F585" s="197"/>
      <c r="G585" s="232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</row>
    <row r="586" spans="1:31" x14ac:dyDescent="0.3">
      <c r="B586" s="165" t="s">
        <v>715</v>
      </c>
      <c r="C586" s="155">
        <v>10</v>
      </c>
      <c r="D586" s="185">
        <v>10000</v>
      </c>
      <c r="E586" s="220">
        <v>1500</v>
      </c>
    </row>
    <row r="587" spans="1:31" x14ac:dyDescent="0.3">
      <c r="B587" s="165" t="s">
        <v>716</v>
      </c>
      <c r="C587" s="155">
        <v>78</v>
      </c>
      <c r="D587" s="185">
        <v>35000</v>
      </c>
      <c r="E587" s="220">
        <v>1500</v>
      </c>
    </row>
    <row r="588" spans="1:31" x14ac:dyDescent="0.3">
      <c r="B588" s="165" t="s">
        <v>717</v>
      </c>
      <c r="C588" s="155">
        <v>35</v>
      </c>
      <c r="D588" s="185">
        <v>52500</v>
      </c>
      <c r="E588" s="220">
        <v>1500</v>
      </c>
    </row>
    <row r="589" spans="1:31" x14ac:dyDescent="0.3">
      <c r="B589" s="165" t="s">
        <v>718</v>
      </c>
      <c r="C589" s="155">
        <v>98</v>
      </c>
      <c r="D589" s="185">
        <v>50000</v>
      </c>
      <c r="E589" s="220">
        <v>1500</v>
      </c>
    </row>
    <row r="590" spans="1:31" x14ac:dyDescent="0.3">
      <c r="B590" s="165" t="s">
        <v>719</v>
      </c>
      <c r="C590" s="155">
        <v>40</v>
      </c>
      <c r="D590" s="185">
        <v>20000</v>
      </c>
      <c r="E590" s="220">
        <v>1500</v>
      </c>
    </row>
    <row r="591" spans="1:31" x14ac:dyDescent="0.3">
      <c r="B591" s="165" t="s">
        <v>720</v>
      </c>
      <c r="C591" s="155">
        <v>36</v>
      </c>
      <c r="D591" s="185">
        <v>20000</v>
      </c>
      <c r="E591" s="220">
        <v>1500</v>
      </c>
    </row>
    <row r="592" spans="1:31" x14ac:dyDescent="0.3">
      <c r="B592" s="165" t="s">
        <v>721</v>
      </c>
      <c r="C592" s="155">
        <v>92</v>
      </c>
      <c r="D592" s="185">
        <v>30000</v>
      </c>
      <c r="E592" s="220">
        <v>1500</v>
      </c>
    </row>
    <row r="593" spans="1:31" x14ac:dyDescent="0.3">
      <c r="B593" s="165" t="s">
        <v>722</v>
      </c>
      <c r="C593" s="155">
        <v>50</v>
      </c>
      <c r="D593" s="185">
        <v>20000</v>
      </c>
      <c r="E593" s="220">
        <v>1500</v>
      </c>
    </row>
    <row r="594" spans="1:31" x14ac:dyDescent="0.3">
      <c r="B594" s="166"/>
      <c r="C594" s="154"/>
      <c r="D594" s="183"/>
      <c r="E594" s="221"/>
    </row>
    <row r="595" spans="1:31" x14ac:dyDescent="0.3">
      <c r="A595" s="156">
        <v>70</v>
      </c>
      <c r="B595" s="164" t="s">
        <v>278</v>
      </c>
      <c r="C595" s="158"/>
      <c r="D595" s="186"/>
      <c r="E595" s="220"/>
    </row>
    <row r="596" spans="1:31" s="156" customFormat="1" x14ac:dyDescent="0.3">
      <c r="B596" s="165" t="s">
        <v>723</v>
      </c>
      <c r="C596" s="155">
        <v>43</v>
      </c>
      <c r="D596" s="185">
        <v>27000</v>
      </c>
      <c r="E596" s="220">
        <v>1500</v>
      </c>
      <c r="F596" s="197"/>
      <c r="G596" s="232"/>
      <c r="H596" s="197"/>
      <c r="I596" s="197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</row>
    <row r="597" spans="1:31" x14ac:dyDescent="0.3">
      <c r="B597" s="165" t="s">
        <v>724</v>
      </c>
      <c r="C597" s="155">
        <v>10</v>
      </c>
      <c r="D597" s="185">
        <v>12000</v>
      </c>
      <c r="E597" s="220">
        <v>1500</v>
      </c>
    </row>
    <row r="598" spans="1:31" x14ac:dyDescent="0.3">
      <c r="B598" s="165" t="s">
        <v>725</v>
      </c>
      <c r="C598" s="155">
        <v>59</v>
      </c>
      <c r="D598" s="185">
        <v>83000</v>
      </c>
      <c r="E598" s="220">
        <v>1500</v>
      </c>
    </row>
    <row r="599" spans="1:31" x14ac:dyDescent="0.3">
      <c r="B599" s="166"/>
      <c r="C599" s="154"/>
      <c r="D599" s="183"/>
      <c r="E599" s="221"/>
    </row>
    <row r="600" spans="1:31" x14ac:dyDescent="0.3">
      <c r="A600" s="156">
        <v>71</v>
      </c>
      <c r="B600" s="164" t="s">
        <v>801</v>
      </c>
      <c r="C600" s="158"/>
      <c r="D600" s="186"/>
      <c r="E600" s="220"/>
    </row>
    <row r="601" spans="1:31" s="156" customFormat="1" x14ac:dyDescent="0.3">
      <c r="B601" s="165" t="s">
        <v>726</v>
      </c>
      <c r="C601" s="155">
        <v>9</v>
      </c>
      <c r="D601" s="185">
        <v>10000</v>
      </c>
      <c r="E601" s="220" t="s">
        <v>832</v>
      </c>
      <c r="F601" s="197"/>
      <c r="G601" s="232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</row>
    <row r="602" spans="1:31" x14ac:dyDescent="0.3">
      <c r="B602" s="165" t="s">
        <v>727</v>
      </c>
      <c r="C602" s="155">
        <v>6</v>
      </c>
      <c r="D602" s="185">
        <v>10000</v>
      </c>
      <c r="E602" s="220" t="s">
        <v>832</v>
      </c>
    </row>
    <row r="603" spans="1:31" x14ac:dyDescent="0.3">
      <c r="B603" s="165" t="s">
        <v>728</v>
      </c>
      <c r="C603" s="155">
        <v>6</v>
      </c>
      <c r="D603" s="185">
        <v>10000</v>
      </c>
      <c r="E603" s="220" t="s">
        <v>832</v>
      </c>
    </row>
    <row r="604" spans="1:31" x14ac:dyDescent="0.3">
      <c r="B604" s="165" t="s">
        <v>729</v>
      </c>
      <c r="C604" s="155">
        <v>6</v>
      </c>
      <c r="D604" s="185">
        <v>10000</v>
      </c>
      <c r="E604" s="220" t="s">
        <v>832</v>
      </c>
    </row>
    <row r="605" spans="1:31" x14ac:dyDescent="0.3">
      <c r="B605" s="165" t="s">
        <v>730</v>
      </c>
      <c r="C605" s="155">
        <v>22</v>
      </c>
      <c r="D605" s="185">
        <v>10000</v>
      </c>
      <c r="E605" s="220" t="s">
        <v>832</v>
      </c>
    </row>
    <row r="606" spans="1:31" x14ac:dyDescent="0.3">
      <c r="B606" s="165" t="s">
        <v>731</v>
      </c>
      <c r="C606" s="155">
        <v>4</v>
      </c>
      <c r="D606" s="185">
        <v>10000</v>
      </c>
      <c r="E606" s="220" t="s">
        <v>832</v>
      </c>
    </row>
    <row r="607" spans="1:31" x14ac:dyDescent="0.3">
      <c r="B607" s="165" t="s">
        <v>732</v>
      </c>
      <c r="C607" s="155">
        <v>11</v>
      </c>
      <c r="D607" s="185">
        <v>10000</v>
      </c>
      <c r="E607" s="220" t="s">
        <v>832</v>
      </c>
    </row>
    <row r="608" spans="1:31" x14ac:dyDescent="0.3">
      <c r="B608" s="165" t="s">
        <v>733</v>
      </c>
      <c r="C608" s="155">
        <v>6</v>
      </c>
      <c r="D608" s="185">
        <v>10000</v>
      </c>
      <c r="E608" s="220" t="s">
        <v>832</v>
      </c>
    </row>
    <row r="609" spans="1:31" x14ac:dyDescent="0.3">
      <c r="B609" s="165" t="s">
        <v>734</v>
      </c>
      <c r="C609" s="155">
        <v>1</v>
      </c>
      <c r="D609" s="185">
        <v>10000</v>
      </c>
      <c r="E609" s="220" t="s">
        <v>832</v>
      </c>
    </row>
    <row r="610" spans="1:31" x14ac:dyDescent="0.3">
      <c r="B610" s="165" t="s">
        <v>735</v>
      </c>
      <c r="C610" s="155">
        <v>127</v>
      </c>
      <c r="D610" s="185">
        <v>25500</v>
      </c>
      <c r="E610" s="220" t="s">
        <v>832</v>
      </c>
    </row>
    <row r="611" spans="1:31" x14ac:dyDescent="0.3">
      <c r="B611" s="165" t="s">
        <v>736</v>
      </c>
      <c r="C611" s="155">
        <v>4</v>
      </c>
      <c r="D611" s="185">
        <v>10000</v>
      </c>
      <c r="E611" s="220" t="s">
        <v>832</v>
      </c>
    </row>
    <row r="612" spans="1:31" x14ac:dyDescent="0.3">
      <c r="B612" s="165" t="s">
        <v>737</v>
      </c>
      <c r="C612" s="155">
        <v>6</v>
      </c>
      <c r="D612" s="185">
        <v>10000</v>
      </c>
      <c r="E612" s="220" t="s">
        <v>832</v>
      </c>
    </row>
    <row r="613" spans="1:31" x14ac:dyDescent="0.3">
      <c r="B613" s="165" t="s">
        <v>738</v>
      </c>
      <c r="C613" s="155">
        <v>8</v>
      </c>
      <c r="D613" s="185">
        <v>10000</v>
      </c>
      <c r="E613" s="220" t="s">
        <v>832</v>
      </c>
    </row>
    <row r="614" spans="1:31" x14ac:dyDescent="0.3">
      <c r="B614" s="165" t="s">
        <v>739</v>
      </c>
      <c r="C614" s="155">
        <v>4</v>
      </c>
      <c r="D614" s="185">
        <v>10000</v>
      </c>
      <c r="E614" s="220" t="s">
        <v>832</v>
      </c>
    </row>
    <row r="615" spans="1:31" x14ac:dyDescent="0.3">
      <c r="B615" s="165" t="s">
        <v>740</v>
      </c>
      <c r="C615" s="155">
        <v>2</v>
      </c>
      <c r="D615" s="185">
        <v>10000</v>
      </c>
      <c r="E615" s="220" t="s">
        <v>832</v>
      </c>
    </row>
    <row r="616" spans="1:31" x14ac:dyDescent="0.3">
      <c r="B616" s="165" t="s">
        <v>741</v>
      </c>
      <c r="C616" s="155">
        <v>7</v>
      </c>
      <c r="D616" s="185">
        <v>10000</v>
      </c>
      <c r="E616" s="220" t="s">
        <v>832</v>
      </c>
    </row>
    <row r="617" spans="1:31" x14ac:dyDescent="0.3">
      <c r="B617" s="166"/>
      <c r="C617" s="154"/>
      <c r="D617" s="183"/>
      <c r="E617" s="221"/>
    </row>
    <row r="618" spans="1:31" x14ac:dyDescent="0.3">
      <c r="A618" s="156">
        <v>72</v>
      </c>
      <c r="B618" s="164" t="s">
        <v>279</v>
      </c>
      <c r="C618" s="158"/>
      <c r="D618" s="186"/>
      <c r="E618" s="220"/>
    </row>
    <row r="619" spans="1:31" s="156" customFormat="1" x14ac:dyDescent="0.3">
      <c r="B619" s="165" t="s">
        <v>279</v>
      </c>
      <c r="C619" s="155">
        <v>119</v>
      </c>
      <c r="D619" s="185">
        <v>60000</v>
      </c>
      <c r="E619" s="220" t="s">
        <v>814</v>
      </c>
      <c r="F619" s="197"/>
      <c r="G619" s="232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</row>
    <row r="620" spans="1:31" s="156" customFormat="1" x14ac:dyDescent="0.3">
      <c r="B620" s="166"/>
      <c r="C620" s="154"/>
      <c r="D620" s="183"/>
      <c r="E620" s="221"/>
      <c r="F620" s="197"/>
      <c r="G620" s="232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</row>
    <row r="621" spans="1:31" x14ac:dyDescent="0.3">
      <c r="A621" s="156">
        <v>73</v>
      </c>
      <c r="B621" s="164" t="s">
        <v>802</v>
      </c>
      <c r="C621" s="158"/>
      <c r="D621" s="186"/>
      <c r="E621" s="220"/>
    </row>
    <row r="622" spans="1:31" s="156" customFormat="1" x14ac:dyDescent="0.3">
      <c r="B622" s="165" t="s">
        <v>742</v>
      </c>
      <c r="C622" s="155">
        <v>70</v>
      </c>
      <c r="D622" s="185">
        <v>35000</v>
      </c>
      <c r="E622" s="220">
        <v>2500</v>
      </c>
      <c r="F622" s="197"/>
      <c r="G622" s="232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</row>
    <row r="623" spans="1:31" x14ac:dyDescent="0.3">
      <c r="B623" s="165" t="s">
        <v>281</v>
      </c>
      <c r="C623" s="155">
        <v>385</v>
      </c>
      <c r="D623" s="185">
        <v>95000</v>
      </c>
      <c r="E623" s="220">
        <v>2500</v>
      </c>
    </row>
    <row r="624" spans="1:31" x14ac:dyDescent="0.3">
      <c r="B624" s="166"/>
      <c r="C624" s="154"/>
      <c r="D624" s="183"/>
      <c r="E624" s="221"/>
    </row>
    <row r="625" spans="1:31" x14ac:dyDescent="0.3">
      <c r="A625" s="156">
        <v>74</v>
      </c>
      <c r="B625" s="164" t="s">
        <v>211</v>
      </c>
      <c r="C625" s="158"/>
      <c r="D625" s="186"/>
      <c r="E625" s="220"/>
    </row>
    <row r="626" spans="1:31" s="156" customFormat="1" x14ac:dyDescent="0.3">
      <c r="B626" s="165" t="s">
        <v>743</v>
      </c>
      <c r="C626" s="155">
        <v>636</v>
      </c>
      <c r="D626" s="185">
        <v>120000</v>
      </c>
      <c r="E626" s="220" t="s">
        <v>255</v>
      </c>
      <c r="F626" s="197"/>
      <c r="G626" s="232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</row>
    <row r="627" spans="1:31" s="156" customFormat="1" x14ac:dyDescent="0.3">
      <c r="B627" s="166"/>
      <c r="C627" s="154"/>
      <c r="D627" s="183"/>
      <c r="E627" s="221"/>
      <c r="F627" s="197"/>
      <c r="G627" s="232"/>
      <c r="H627" s="197"/>
      <c r="I627" s="197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</row>
    <row r="628" spans="1:31" x14ac:dyDescent="0.3">
      <c r="A628" s="156">
        <v>75</v>
      </c>
      <c r="B628" s="164" t="s">
        <v>803</v>
      </c>
      <c r="C628" s="158"/>
      <c r="D628" s="186"/>
      <c r="E628" s="220"/>
    </row>
    <row r="629" spans="1:31" s="156" customFormat="1" x14ac:dyDescent="0.3">
      <c r="B629" s="165" t="s">
        <v>744</v>
      </c>
      <c r="C629" s="155">
        <v>216</v>
      </c>
      <c r="D629" s="185">
        <v>80000</v>
      </c>
      <c r="E629" s="220" t="s">
        <v>255</v>
      </c>
      <c r="F629" s="197"/>
      <c r="G629" s="232"/>
      <c r="H629" s="197"/>
      <c r="I629" s="197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</row>
    <row r="630" spans="1:31" s="156" customFormat="1" x14ac:dyDescent="0.3">
      <c r="B630" s="166"/>
      <c r="C630" s="154"/>
      <c r="D630" s="183"/>
      <c r="E630" s="221"/>
      <c r="F630" s="197"/>
      <c r="G630" s="232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</row>
    <row r="631" spans="1:31" x14ac:dyDescent="0.3">
      <c r="A631" s="156">
        <v>76</v>
      </c>
      <c r="B631" s="164" t="s">
        <v>804</v>
      </c>
      <c r="C631" s="158"/>
      <c r="D631" s="186"/>
      <c r="E631" s="226" t="s">
        <v>828</v>
      </c>
    </row>
    <row r="632" spans="1:31" s="156" customFormat="1" x14ac:dyDescent="0.3">
      <c r="B632" s="165" t="s">
        <v>745</v>
      </c>
      <c r="C632" s="155">
        <v>31</v>
      </c>
      <c r="D632" s="185">
        <v>68000</v>
      </c>
      <c r="E632" s="220" t="s">
        <v>255</v>
      </c>
      <c r="F632" s="197"/>
      <c r="G632" s="232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</row>
    <row r="633" spans="1:31" s="156" customFormat="1" x14ac:dyDescent="0.3">
      <c r="B633" s="166"/>
      <c r="C633" s="154"/>
      <c r="D633" s="183"/>
      <c r="E633" s="221"/>
      <c r="F633" s="197"/>
      <c r="G633" s="232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</row>
    <row r="634" spans="1:31" x14ac:dyDescent="0.3">
      <c r="A634" s="156">
        <v>77</v>
      </c>
      <c r="B634" s="164" t="s">
        <v>746</v>
      </c>
      <c r="C634" s="158"/>
      <c r="D634" s="186"/>
      <c r="E634" s="220"/>
    </row>
    <row r="635" spans="1:31" s="156" customFormat="1" x14ac:dyDescent="0.3">
      <c r="B635" s="165" t="s">
        <v>747</v>
      </c>
      <c r="C635" s="155">
        <v>5</v>
      </c>
      <c r="D635" s="185">
        <v>4000</v>
      </c>
      <c r="E635" s="220" t="s">
        <v>255</v>
      </c>
      <c r="F635" s="197"/>
      <c r="G635" s="232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</row>
    <row r="636" spans="1:31" x14ac:dyDescent="0.3">
      <c r="B636" s="165" t="s">
        <v>748</v>
      </c>
      <c r="C636" s="155">
        <v>3</v>
      </c>
      <c r="D636" s="185">
        <v>1500</v>
      </c>
      <c r="E636" s="220" t="s">
        <v>255</v>
      </c>
    </row>
    <row r="637" spans="1:31" x14ac:dyDescent="0.3">
      <c r="B637" s="165" t="s">
        <v>749</v>
      </c>
      <c r="C637" s="155">
        <v>65</v>
      </c>
      <c r="D637" s="185">
        <v>30000</v>
      </c>
      <c r="E637" s="220" t="s">
        <v>255</v>
      </c>
    </row>
    <row r="638" spans="1:31" x14ac:dyDescent="0.3">
      <c r="B638" s="165" t="s">
        <v>750</v>
      </c>
      <c r="C638" s="155">
        <v>6</v>
      </c>
      <c r="D638" s="185">
        <v>4500</v>
      </c>
      <c r="E638" s="220" t="s">
        <v>255</v>
      </c>
    </row>
    <row r="639" spans="1:31" x14ac:dyDescent="0.3">
      <c r="B639" s="165" t="s">
        <v>751</v>
      </c>
      <c r="C639" s="155">
        <v>7</v>
      </c>
      <c r="D639" s="185">
        <v>4500</v>
      </c>
      <c r="E639" s="220" t="s">
        <v>255</v>
      </c>
    </row>
    <row r="640" spans="1:31" x14ac:dyDescent="0.3">
      <c r="B640" s="165" t="s">
        <v>752</v>
      </c>
      <c r="C640" s="155">
        <v>29</v>
      </c>
      <c r="D640" s="185">
        <v>20000</v>
      </c>
      <c r="E640" s="220" t="s">
        <v>255</v>
      </c>
    </row>
    <row r="641" spans="1:5" x14ac:dyDescent="0.3">
      <c r="B641" s="165" t="s">
        <v>753</v>
      </c>
      <c r="C641" s="155">
        <v>5</v>
      </c>
      <c r="D641" s="185">
        <v>2500</v>
      </c>
      <c r="E641" s="220" t="s">
        <v>255</v>
      </c>
    </row>
    <row r="642" spans="1:5" x14ac:dyDescent="0.3">
      <c r="B642" s="165" t="s">
        <v>754</v>
      </c>
      <c r="C642" s="155">
        <v>5</v>
      </c>
      <c r="D642" s="185">
        <v>4500</v>
      </c>
      <c r="E642" s="220" t="s">
        <v>255</v>
      </c>
    </row>
    <row r="643" spans="1:5" x14ac:dyDescent="0.3">
      <c r="B643" s="165" t="s">
        <v>755</v>
      </c>
      <c r="C643" s="155">
        <v>85</v>
      </c>
      <c r="D643" s="185">
        <v>55000</v>
      </c>
      <c r="E643" s="220" t="s">
        <v>255</v>
      </c>
    </row>
    <row r="644" spans="1:5" x14ac:dyDescent="0.3">
      <c r="B644" s="165" t="s">
        <v>756</v>
      </c>
      <c r="C644" s="155">
        <v>68</v>
      </c>
      <c r="D644" s="185">
        <v>55000</v>
      </c>
      <c r="E644" s="220" t="s">
        <v>255</v>
      </c>
    </row>
    <row r="645" spans="1:5" x14ac:dyDescent="0.3">
      <c r="B645" s="165" t="s">
        <v>833</v>
      </c>
      <c r="C645" s="161">
        <v>279</v>
      </c>
      <c r="D645" s="189">
        <v>150000</v>
      </c>
      <c r="E645" s="227"/>
    </row>
    <row r="646" spans="1:5" x14ac:dyDescent="0.3">
      <c r="B646" s="166"/>
      <c r="C646" s="154"/>
      <c r="D646" s="183"/>
      <c r="E646" s="221"/>
    </row>
    <row r="647" spans="1:5" x14ac:dyDescent="0.3">
      <c r="A647" s="156">
        <v>78</v>
      </c>
      <c r="B647" s="164" t="s">
        <v>810</v>
      </c>
      <c r="C647" s="158"/>
      <c r="D647" s="186"/>
      <c r="E647" s="226" t="s">
        <v>828</v>
      </c>
    </row>
    <row r="648" spans="1:5" x14ac:dyDescent="0.3">
      <c r="B648" s="164" t="s">
        <v>831</v>
      </c>
      <c r="C648" s="155"/>
      <c r="D648" s="185"/>
      <c r="E648" s="220"/>
    </row>
    <row r="649" spans="1:5" x14ac:dyDescent="0.3">
      <c r="B649" s="165" t="s">
        <v>757</v>
      </c>
      <c r="C649" s="155">
        <v>131</v>
      </c>
      <c r="D649" s="185">
        <v>48600</v>
      </c>
      <c r="E649" s="220" t="s">
        <v>832</v>
      </c>
    </row>
    <row r="650" spans="1:5" x14ac:dyDescent="0.3">
      <c r="B650" s="165" t="s">
        <v>758</v>
      </c>
      <c r="C650" s="155">
        <v>10</v>
      </c>
      <c r="D650" s="185">
        <v>18300</v>
      </c>
      <c r="E650" s="220" t="s">
        <v>832</v>
      </c>
    </row>
    <row r="651" spans="1:5" x14ac:dyDescent="0.3">
      <c r="B651" s="165" t="s">
        <v>759</v>
      </c>
      <c r="C651" s="155">
        <v>15</v>
      </c>
      <c r="D651" s="185">
        <v>15000</v>
      </c>
      <c r="E651" s="220" t="s">
        <v>832</v>
      </c>
    </row>
    <row r="652" spans="1:5" x14ac:dyDescent="0.3">
      <c r="B652" s="165" t="s">
        <v>760</v>
      </c>
      <c r="C652" s="155">
        <v>45</v>
      </c>
      <c r="D652" s="185">
        <v>54000</v>
      </c>
      <c r="E652" s="220" t="s">
        <v>832</v>
      </c>
    </row>
    <row r="653" spans="1:5" x14ac:dyDescent="0.3">
      <c r="B653" s="165" t="s">
        <v>761</v>
      </c>
      <c r="C653" s="155">
        <v>22</v>
      </c>
      <c r="D653" s="185">
        <v>34650</v>
      </c>
      <c r="E653" s="220" t="s">
        <v>832</v>
      </c>
    </row>
    <row r="654" spans="1:5" x14ac:dyDescent="0.3">
      <c r="B654" s="165" t="s">
        <v>762</v>
      </c>
      <c r="C654" s="155">
        <v>23</v>
      </c>
      <c r="D654" s="185">
        <v>15000</v>
      </c>
      <c r="E654" s="220" t="s">
        <v>832</v>
      </c>
    </row>
    <row r="655" spans="1:5" x14ac:dyDescent="0.3">
      <c r="B655" s="165" t="s">
        <v>763</v>
      </c>
      <c r="C655" s="155">
        <v>15</v>
      </c>
      <c r="D655" s="185">
        <v>24500</v>
      </c>
      <c r="E655" s="220" t="s">
        <v>832</v>
      </c>
    </row>
    <row r="656" spans="1:5" x14ac:dyDescent="0.3">
      <c r="B656" s="165" t="s">
        <v>764</v>
      </c>
      <c r="C656" s="155">
        <v>3</v>
      </c>
      <c r="D656" s="185">
        <v>2100</v>
      </c>
      <c r="E656" s="220" t="s">
        <v>832</v>
      </c>
    </row>
    <row r="657" spans="2:31" x14ac:dyDescent="0.3">
      <c r="B657" s="164" t="s">
        <v>829</v>
      </c>
      <c r="C657" s="158"/>
      <c r="D657" s="186"/>
      <c r="E657" s="220"/>
    </row>
    <row r="658" spans="2:31" s="156" customFormat="1" x14ac:dyDescent="0.3">
      <c r="B658" s="165" t="s">
        <v>757</v>
      </c>
      <c r="C658" s="155">
        <v>131</v>
      </c>
      <c r="D658" s="185">
        <v>54000</v>
      </c>
      <c r="E658" s="220" t="s">
        <v>832</v>
      </c>
      <c r="F658" s="197"/>
      <c r="G658" s="232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</row>
    <row r="659" spans="2:31" x14ac:dyDescent="0.3">
      <c r="B659" s="165" t="s">
        <v>758</v>
      </c>
      <c r="C659" s="155">
        <v>10</v>
      </c>
      <c r="D659" s="185">
        <v>20300</v>
      </c>
      <c r="E659" s="220" t="s">
        <v>832</v>
      </c>
    </row>
    <row r="660" spans="2:31" x14ac:dyDescent="0.3">
      <c r="B660" s="165" t="s">
        <v>759</v>
      </c>
      <c r="C660" s="155">
        <v>15</v>
      </c>
      <c r="D660" s="185">
        <v>16600</v>
      </c>
      <c r="E660" s="220" t="s">
        <v>832</v>
      </c>
    </row>
    <row r="661" spans="2:31" x14ac:dyDescent="0.3">
      <c r="B661" s="165" t="s">
        <v>760</v>
      </c>
      <c r="C661" s="155">
        <v>45</v>
      </c>
      <c r="D661" s="185">
        <v>60000</v>
      </c>
      <c r="E661" s="220" t="s">
        <v>832</v>
      </c>
    </row>
    <row r="662" spans="2:31" x14ac:dyDescent="0.3">
      <c r="B662" s="165" t="s">
        <v>761</v>
      </c>
      <c r="C662" s="155">
        <v>22</v>
      </c>
      <c r="D662" s="185">
        <v>38500</v>
      </c>
      <c r="E662" s="220" t="s">
        <v>832</v>
      </c>
    </row>
    <row r="663" spans="2:31" x14ac:dyDescent="0.3">
      <c r="B663" s="165" t="s">
        <v>762</v>
      </c>
      <c r="C663" s="155">
        <v>23</v>
      </c>
      <c r="D663" s="185">
        <v>16600</v>
      </c>
      <c r="E663" s="220" t="s">
        <v>832</v>
      </c>
    </row>
    <row r="664" spans="2:31" x14ac:dyDescent="0.3">
      <c r="B664" s="165" t="s">
        <v>763</v>
      </c>
      <c r="C664" s="155">
        <v>15</v>
      </c>
      <c r="D664" s="185">
        <v>27000</v>
      </c>
      <c r="E664" s="220" t="s">
        <v>832</v>
      </c>
    </row>
    <row r="665" spans="2:31" x14ac:dyDescent="0.3">
      <c r="B665" s="165" t="s">
        <v>764</v>
      </c>
      <c r="C665" s="155">
        <v>3</v>
      </c>
      <c r="D665" s="185">
        <v>2350</v>
      </c>
      <c r="E665" s="220" t="s">
        <v>832</v>
      </c>
    </row>
    <row r="666" spans="2:31" x14ac:dyDescent="0.3">
      <c r="B666" s="164" t="s">
        <v>830</v>
      </c>
      <c r="C666" s="155"/>
      <c r="D666" s="185"/>
      <c r="E666" s="220"/>
    </row>
    <row r="667" spans="2:31" x14ac:dyDescent="0.3">
      <c r="B667" s="165" t="s">
        <v>757</v>
      </c>
      <c r="C667" s="155">
        <v>131</v>
      </c>
      <c r="D667" s="185">
        <v>60000</v>
      </c>
      <c r="E667" s="220" t="s">
        <v>832</v>
      </c>
    </row>
    <row r="668" spans="2:31" x14ac:dyDescent="0.3">
      <c r="B668" s="165" t="s">
        <v>758</v>
      </c>
      <c r="C668" s="155">
        <v>10</v>
      </c>
      <c r="D668" s="185">
        <v>22500</v>
      </c>
      <c r="E668" s="220" t="s">
        <v>832</v>
      </c>
    </row>
    <row r="669" spans="2:31" x14ac:dyDescent="0.3">
      <c r="B669" s="165" t="s">
        <v>759</v>
      </c>
      <c r="C669" s="155">
        <v>15</v>
      </c>
      <c r="D669" s="185">
        <v>18500</v>
      </c>
      <c r="E669" s="220" t="s">
        <v>832</v>
      </c>
    </row>
    <row r="670" spans="2:31" x14ac:dyDescent="0.3">
      <c r="B670" s="165" t="s">
        <v>760</v>
      </c>
      <c r="C670" s="155">
        <v>45</v>
      </c>
      <c r="D670" s="185">
        <v>67000</v>
      </c>
      <c r="E670" s="220" t="s">
        <v>832</v>
      </c>
    </row>
    <row r="671" spans="2:31" x14ac:dyDescent="0.3">
      <c r="B671" s="165" t="s">
        <v>761</v>
      </c>
      <c r="C671" s="155">
        <v>22</v>
      </c>
      <c r="D671" s="185">
        <v>43000</v>
      </c>
      <c r="E671" s="220" t="s">
        <v>832</v>
      </c>
    </row>
    <row r="672" spans="2:31" x14ac:dyDescent="0.3">
      <c r="B672" s="165" t="s">
        <v>762</v>
      </c>
      <c r="C672" s="155">
        <v>23</v>
      </c>
      <c r="D672" s="185">
        <v>18500</v>
      </c>
      <c r="E672" s="220" t="s">
        <v>832</v>
      </c>
    </row>
    <row r="673" spans="1:31" x14ac:dyDescent="0.3">
      <c r="B673" s="165" t="s">
        <v>763</v>
      </c>
      <c r="C673" s="155">
        <v>15</v>
      </c>
      <c r="D673" s="185">
        <v>30000</v>
      </c>
      <c r="E673" s="220" t="s">
        <v>832</v>
      </c>
    </row>
    <row r="674" spans="1:31" x14ac:dyDescent="0.3">
      <c r="B674" s="165" t="s">
        <v>764</v>
      </c>
      <c r="C674" s="155">
        <v>3</v>
      </c>
      <c r="D674" s="185">
        <v>3000</v>
      </c>
      <c r="E674" s="220" t="s">
        <v>832</v>
      </c>
    </row>
    <row r="675" spans="1:31" x14ac:dyDescent="0.3">
      <c r="B675" s="166"/>
      <c r="C675" s="154"/>
      <c r="D675" s="183"/>
      <c r="E675" s="221"/>
    </row>
    <row r="676" spans="1:31" x14ac:dyDescent="0.3">
      <c r="A676" s="156">
        <v>79</v>
      </c>
      <c r="B676" s="164" t="s">
        <v>805</v>
      </c>
      <c r="C676" s="158"/>
      <c r="D676" s="186"/>
      <c r="E676" s="220"/>
    </row>
    <row r="677" spans="1:31" s="156" customFormat="1" x14ac:dyDescent="0.3">
      <c r="B677" s="165" t="s">
        <v>765</v>
      </c>
      <c r="C677" s="155">
        <v>114</v>
      </c>
      <c r="D677" s="185">
        <v>30000</v>
      </c>
      <c r="E677" s="220">
        <v>1500</v>
      </c>
      <c r="F677" s="197"/>
      <c r="G677" s="232"/>
      <c r="H677" s="197"/>
      <c r="I677" s="197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</row>
    <row r="678" spans="1:31" x14ac:dyDescent="0.3">
      <c r="B678" s="165" t="s">
        <v>766</v>
      </c>
      <c r="C678" s="155">
        <v>78</v>
      </c>
      <c r="D678" s="185">
        <v>10000</v>
      </c>
      <c r="E678" s="220">
        <v>1500</v>
      </c>
    </row>
    <row r="679" spans="1:31" x14ac:dyDescent="0.3">
      <c r="B679" s="165" t="s">
        <v>767</v>
      </c>
      <c r="C679" s="155">
        <v>119</v>
      </c>
      <c r="D679" s="185">
        <v>30000</v>
      </c>
      <c r="E679" s="220">
        <v>1500</v>
      </c>
    </row>
    <row r="680" spans="1:31" x14ac:dyDescent="0.3">
      <c r="B680" s="165" t="s">
        <v>768</v>
      </c>
      <c r="C680" s="155">
        <v>131</v>
      </c>
      <c r="D680" s="185">
        <v>25000</v>
      </c>
      <c r="E680" s="220">
        <v>1500</v>
      </c>
    </row>
    <row r="681" spans="1:31" x14ac:dyDescent="0.3">
      <c r="B681" s="165" t="s">
        <v>769</v>
      </c>
      <c r="C681" s="155">
        <v>610</v>
      </c>
      <c r="D681" s="185">
        <v>110000</v>
      </c>
      <c r="E681" s="220">
        <v>1500</v>
      </c>
    </row>
    <row r="682" spans="1:31" x14ac:dyDescent="0.3">
      <c r="B682" s="165" t="s">
        <v>770</v>
      </c>
      <c r="C682" s="155">
        <v>4095</v>
      </c>
      <c r="D682" s="185">
        <v>400000</v>
      </c>
      <c r="E682" s="220">
        <v>1500</v>
      </c>
    </row>
    <row r="683" spans="1:31" x14ac:dyDescent="0.3">
      <c r="B683" s="165" t="s">
        <v>771</v>
      </c>
      <c r="C683" s="155">
        <v>88</v>
      </c>
      <c r="D683" s="185">
        <v>25000</v>
      </c>
      <c r="E683" s="220">
        <v>1500</v>
      </c>
    </row>
    <row r="684" spans="1:31" x14ac:dyDescent="0.3">
      <c r="B684" s="165" t="s">
        <v>772</v>
      </c>
      <c r="C684" s="155">
        <v>157</v>
      </c>
      <c r="D684" s="185">
        <v>40000</v>
      </c>
      <c r="E684" s="220">
        <v>1500</v>
      </c>
    </row>
    <row r="685" spans="1:31" x14ac:dyDescent="0.3">
      <c r="B685" s="165" t="s">
        <v>773</v>
      </c>
      <c r="C685" s="155">
        <v>310</v>
      </c>
      <c r="D685" s="185">
        <v>49000</v>
      </c>
      <c r="E685" s="220">
        <v>1500</v>
      </c>
    </row>
    <row r="686" spans="1:31" x14ac:dyDescent="0.3">
      <c r="B686" s="165" t="s">
        <v>774</v>
      </c>
      <c r="C686" s="155">
        <v>45</v>
      </c>
      <c r="D686" s="185">
        <v>20000</v>
      </c>
      <c r="E686" s="220">
        <v>1500</v>
      </c>
    </row>
    <row r="687" spans="1:31" x14ac:dyDescent="0.3">
      <c r="B687" s="165" t="s">
        <v>775</v>
      </c>
      <c r="C687" s="155">
        <v>69</v>
      </c>
      <c r="D687" s="185">
        <v>35000</v>
      </c>
      <c r="E687" s="220">
        <v>1500</v>
      </c>
    </row>
    <row r="688" spans="1:31" x14ac:dyDescent="0.3">
      <c r="B688" s="165" t="s">
        <v>776</v>
      </c>
      <c r="C688" s="155">
        <v>1976</v>
      </c>
      <c r="D688" s="185">
        <v>220000</v>
      </c>
      <c r="E688" s="220">
        <v>1500</v>
      </c>
    </row>
    <row r="689" spans="1:31" x14ac:dyDescent="0.3">
      <c r="B689" s="165" t="s">
        <v>777</v>
      </c>
      <c r="C689" s="155">
        <v>315</v>
      </c>
      <c r="D689" s="185">
        <v>50000</v>
      </c>
      <c r="E689" s="220">
        <v>1500</v>
      </c>
    </row>
    <row r="690" spans="1:31" x14ac:dyDescent="0.3">
      <c r="B690" s="166"/>
      <c r="C690" s="154"/>
      <c r="D690" s="183"/>
      <c r="E690" s="221"/>
    </row>
    <row r="691" spans="1:31" x14ac:dyDescent="0.3">
      <c r="A691" s="156">
        <v>80</v>
      </c>
      <c r="B691" s="164" t="s">
        <v>784</v>
      </c>
      <c r="C691" s="158"/>
      <c r="D691" s="186"/>
      <c r="E691" s="220"/>
    </row>
    <row r="692" spans="1:31" s="156" customFormat="1" x14ac:dyDescent="0.3">
      <c r="B692" s="165" t="s">
        <v>778</v>
      </c>
      <c r="C692" s="155">
        <v>35</v>
      </c>
      <c r="D692" s="185">
        <v>20600</v>
      </c>
      <c r="E692" s="220">
        <v>1650</v>
      </c>
      <c r="F692" s="197"/>
      <c r="G692" s="232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</row>
    <row r="693" spans="1:31" x14ac:dyDescent="0.3">
      <c r="B693" s="165" t="s">
        <v>779</v>
      </c>
      <c r="C693" s="155">
        <v>245</v>
      </c>
      <c r="D693" s="185">
        <v>102200</v>
      </c>
      <c r="E693" s="220">
        <v>1650</v>
      </c>
    </row>
    <row r="694" spans="1:31" x14ac:dyDescent="0.3">
      <c r="B694" s="166"/>
      <c r="C694" s="154"/>
      <c r="D694" s="183"/>
      <c r="E694" s="221"/>
    </row>
    <row r="695" spans="1:31" x14ac:dyDescent="0.3">
      <c r="A695" s="156">
        <v>81</v>
      </c>
      <c r="B695" s="164" t="s">
        <v>806</v>
      </c>
      <c r="C695" s="158"/>
      <c r="D695" s="186"/>
      <c r="E695" s="220"/>
    </row>
    <row r="696" spans="1:31" s="156" customFormat="1" x14ac:dyDescent="0.3">
      <c r="B696" s="165" t="s">
        <v>283</v>
      </c>
      <c r="C696" s="155">
        <v>248</v>
      </c>
      <c r="D696" s="185">
        <v>6500</v>
      </c>
      <c r="E696" s="220">
        <v>300</v>
      </c>
      <c r="F696" s="197"/>
      <c r="G696" s="232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</row>
    <row r="697" spans="1:31" s="156" customFormat="1" x14ac:dyDescent="0.3">
      <c r="B697" s="166"/>
      <c r="C697" s="154"/>
      <c r="D697" s="183"/>
      <c r="E697" s="221"/>
      <c r="F697" s="197"/>
      <c r="G697" s="232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</row>
    <row r="698" spans="1:31" x14ac:dyDescent="0.3">
      <c r="A698" s="156">
        <v>82</v>
      </c>
      <c r="B698" s="164" t="s">
        <v>807</v>
      </c>
      <c r="C698" s="158"/>
      <c r="D698" s="186"/>
      <c r="E698" s="220"/>
    </row>
    <row r="699" spans="1:31" s="156" customFormat="1" x14ac:dyDescent="0.3">
      <c r="B699" s="165" t="s">
        <v>780</v>
      </c>
      <c r="C699" s="155">
        <v>57</v>
      </c>
      <c r="D699" s="185">
        <v>24000</v>
      </c>
      <c r="E699" s="220">
        <v>825</v>
      </c>
      <c r="F699" s="197"/>
      <c r="G699" s="232"/>
      <c r="H699" s="197"/>
      <c r="I699" s="197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</row>
    <row r="700" spans="1:31" s="156" customFormat="1" x14ac:dyDescent="0.3">
      <c r="B700" s="166"/>
      <c r="C700" s="154"/>
      <c r="D700" s="183"/>
      <c r="E700" s="221"/>
      <c r="F700" s="197"/>
      <c r="G700" s="232"/>
      <c r="H700" s="197"/>
      <c r="I700" s="197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</row>
    <row r="701" spans="1:31" x14ac:dyDescent="0.3">
      <c r="A701" s="156">
        <v>83</v>
      </c>
      <c r="B701" s="164" t="s">
        <v>781</v>
      </c>
      <c r="C701" s="158"/>
      <c r="D701" s="186"/>
      <c r="E701" s="220"/>
    </row>
    <row r="702" spans="1:31" s="156" customFormat="1" x14ac:dyDescent="0.3">
      <c r="B702" s="165" t="s">
        <v>782</v>
      </c>
      <c r="C702" s="155">
        <v>760</v>
      </c>
      <c r="D702" s="185">
        <v>200000</v>
      </c>
      <c r="E702" s="220">
        <v>1500</v>
      </c>
      <c r="F702" s="197"/>
      <c r="G702" s="232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</row>
    <row r="703" spans="1:31" s="156" customFormat="1" x14ac:dyDescent="0.3">
      <c r="B703" s="166"/>
      <c r="C703" s="154"/>
      <c r="D703" s="183"/>
      <c r="E703" s="221"/>
      <c r="F703" s="197"/>
      <c r="G703" s="232"/>
      <c r="H703" s="197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</row>
    <row r="704" spans="1:31" x14ac:dyDescent="0.3">
      <c r="A704" s="156">
        <v>84</v>
      </c>
      <c r="B704" s="164" t="s">
        <v>213</v>
      </c>
      <c r="C704" s="158"/>
      <c r="D704" s="186"/>
      <c r="E704" s="220"/>
    </row>
    <row r="705" spans="1:31" s="156" customFormat="1" x14ac:dyDescent="0.3">
      <c r="B705" s="165" t="s">
        <v>213</v>
      </c>
      <c r="C705" s="155">
        <v>520</v>
      </c>
      <c r="D705" s="185">
        <v>115000</v>
      </c>
      <c r="E705" s="220">
        <v>1500</v>
      </c>
      <c r="F705" s="197"/>
      <c r="G705" s="232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</row>
    <row r="707" spans="1:31" s="175" customFormat="1" x14ac:dyDescent="0.3">
      <c r="A707" s="171"/>
      <c r="B707" s="173" t="s">
        <v>840</v>
      </c>
      <c r="C707" s="174"/>
      <c r="D707" s="190"/>
      <c r="E707" s="172"/>
      <c r="F707" s="236"/>
      <c r="G707" s="237"/>
      <c r="H707" s="236"/>
      <c r="I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  <c r="AA707" s="236"/>
      <c r="AB707" s="236"/>
      <c r="AC707" s="236"/>
      <c r="AD707" s="236"/>
      <c r="AE707" s="236"/>
    </row>
    <row r="708" spans="1:31" x14ac:dyDescent="0.3">
      <c r="B708" s="181"/>
      <c r="C708" s="176"/>
      <c r="D708" s="183"/>
      <c r="E708" s="221"/>
      <c r="F708" s="198"/>
    </row>
    <row r="709" spans="1:31" x14ac:dyDescent="0.3">
      <c r="A709" s="156">
        <v>1</v>
      </c>
      <c r="B709" s="180" t="s">
        <v>841</v>
      </c>
      <c r="C709" s="178" t="s">
        <v>231</v>
      </c>
      <c r="D709" s="182">
        <v>884</v>
      </c>
      <c r="E709" s="228">
        <v>180000</v>
      </c>
      <c r="F709" s="238">
        <v>1500</v>
      </c>
    </row>
    <row r="710" spans="1:31" x14ac:dyDescent="0.3">
      <c r="B710" s="181"/>
      <c r="C710" s="177"/>
      <c r="D710" s="183"/>
      <c r="E710" s="221"/>
      <c r="F710" s="198"/>
    </row>
    <row r="711" spans="1:31" ht="116.25" customHeight="1" x14ac:dyDescent="0.3">
      <c r="A711" s="156">
        <v>2</v>
      </c>
      <c r="B711" s="180" t="s">
        <v>842</v>
      </c>
      <c r="C711" s="178" t="s">
        <v>863</v>
      </c>
      <c r="D711" s="182">
        <v>193</v>
      </c>
      <c r="E711" s="228">
        <v>30000</v>
      </c>
      <c r="F711" s="238">
        <v>1500</v>
      </c>
    </row>
    <row r="712" spans="1:31" x14ac:dyDescent="0.3">
      <c r="B712" s="181"/>
      <c r="C712" s="177"/>
      <c r="D712" s="183"/>
      <c r="E712" s="221"/>
      <c r="F712" s="198"/>
    </row>
    <row r="713" spans="1:31" ht="99" customHeight="1" x14ac:dyDescent="0.3">
      <c r="A713" s="156">
        <v>3</v>
      </c>
      <c r="B713" s="180" t="s">
        <v>843</v>
      </c>
      <c r="C713" s="178" t="s">
        <v>233</v>
      </c>
      <c r="D713" s="182">
        <v>99</v>
      </c>
      <c r="E713" s="228">
        <v>40000</v>
      </c>
      <c r="F713" s="238">
        <v>1500</v>
      </c>
    </row>
    <row r="714" spans="1:31" x14ac:dyDescent="0.3">
      <c r="B714" s="181"/>
      <c r="C714" s="177"/>
      <c r="D714" s="183"/>
      <c r="E714" s="221"/>
      <c r="F714" s="198"/>
    </row>
    <row r="715" spans="1:31" ht="37.5" x14ac:dyDescent="0.3">
      <c r="A715" s="156">
        <v>4</v>
      </c>
      <c r="B715" s="180" t="s">
        <v>844</v>
      </c>
      <c r="C715" s="178" t="s">
        <v>234</v>
      </c>
      <c r="D715" s="182">
        <v>69</v>
      </c>
      <c r="E715" s="228">
        <v>35000</v>
      </c>
      <c r="F715" s="238">
        <v>1500</v>
      </c>
    </row>
    <row r="716" spans="1:31" x14ac:dyDescent="0.3">
      <c r="B716" s="181"/>
      <c r="C716" s="177"/>
      <c r="D716" s="183"/>
      <c r="E716" s="221"/>
      <c r="F716" s="198"/>
    </row>
    <row r="717" spans="1:31" ht="37.5" x14ac:dyDescent="0.3">
      <c r="A717" s="156">
        <v>5</v>
      </c>
      <c r="B717" s="180" t="s">
        <v>845</v>
      </c>
      <c r="C717" s="178" t="s">
        <v>235</v>
      </c>
      <c r="D717" s="182">
        <v>6</v>
      </c>
      <c r="E717" s="228">
        <v>2000</v>
      </c>
      <c r="F717" s="238">
        <v>1500</v>
      </c>
    </row>
    <row r="718" spans="1:31" x14ac:dyDescent="0.3">
      <c r="B718" s="181"/>
      <c r="C718" s="177"/>
      <c r="D718" s="183"/>
      <c r="E718" s="221"/>
      <c r="F718" s="198"/>
    </row>
    <row r="719" spans="1:31" x14ac:dyDescent="0.3">
      <c r="A719" s="156">
        <v>6</v>
      </c>
      <c r="B719" s="180" t="s">
        <v>42</v>
      </c>
      <c r="C719" s="178" t="s">
        <v>251</v>
      </c>
      <c r="D719" s="182">
        <v>52</v>
      </c>
      <c r="E719" s="228">
        <v>20000</v>
      </c>
      <c r="F719" s="238">
        <v>1500</v>
      </c>
    </row>
    <row r="720" spans="1:31" x14ac:dyDescent="0.3">
      <c r="B720" s="181"/>
      <c r="C720" s="177"/>
      <c r="D720" s="183"/>
      <c r="E720" s="221"/>
      <c r="F720" s="198"/>
    </row>
    <row r="721" spans="1:6" ht="37.5" x14ac:dyDescent="0.3">
      <c r="A721" s="156">
        <v>7</v>
      </c>
      <c r="B721" s="180" t="s">
        <v>846</v>
      </c>
      <c r="C721" s="178" t="s">
        <v>232</v>
      </c>
      <c r="D721" s="182">
        <v>225</v>
      </c>
      <c r="E721" s="228">
        <v>45000</v>
      </c>
      <c r="F721" s="238">
        <v>1500</v>
      </c>
    </row>
    <row r="722" spans="1:6" x14ac:dyDescent="0.3">
      <c r="B722" s="181"/>
      <c r="C722" s="177"/>
      <c r="D722" s="183"/>
      <c r="E722" s="221"/>
      <c r="F722" s="198"/>
    </row>
    <row r="723" spans="1:6" x14ac:dyDescent="0.3">
      <c r="A723" s="156">
        <v>8</v>
      </c>
      <c r="B723" s="180" t="s">
        <v>847</v>
      </c>
      <c r="C723" s="178" t="s">
        <v>249</v>
      </c>
      <c r="D723" s="182">
        <v>54</v>
      </c>
      <c r="E723" s="228">
        <v>20000</v>
      </c>
      <c r="F723" s="238">
        <v>1500</v>
      </c>
    </row>
    <row r="724" spans="1:6" x14ac:dyDescent="0.3">
      <c r="B724" s="181"/>
      <c r="C724" s="177"/>
      <c r="D724" s="183"/>
      <c r="E724" s="221"/>
      <c r="F724" s="198"/>
    </row>
    <row r="725" spans="1:6" ht="37.5" x14ac:dyDescent="0.3">
      <c r="A725" s="156">
        <v>9</v>
      </c>
      <c r="B725" s="180" t="s">
        <v>848</v>
      </c>
      <c r="C725" s="178" t="s">
        <v>237</v>
      </c>
      <c r="D725" s="182">
        <v>956</v>
      </c>
      <c r="E725" s="228">
        <v>55000</v>
      </c>
      <c r="F725" s="238">
        <v>1500</v>
      </c>
    </row>
    <row r="726" spans="1:6" x14ac:dyDescent="0.3">
      <c r="B726" s="181"/>
      <c r="C726" s="177"/>
      <c r="D726" s="183"/>
      <c r="E726" s="221"/>
      <c r="F726" s="198"/>
    </row>
    <row r="727" spans="1:6" x14ac:dyDescent="0.3">
      <c r="A727" s="156">
        <v>10</v>
      </c>
      <c r="B727" s="180" t="s">
        <v>0</v>
      </c>
      <c r="C727" s="178" t="s">
        <v>236</v>
      </c>
      <c r="D727" s="182">
        <v>1033</v>
      </c>
      <c r="E727" s="228">
        <v>90000</v>
      </c>
      <c r="F727" s="238">
        <v>1500</v>
      </c>
    </row>
    <row r="728" spans="1:6" x14ac:dyDescent="0.3">
      <c r="B728" s="181"/>
      <c r="C728" s="177"/>
      <c r="D728" s="183"/>
      <c r="E728" s="221"/>
      <c r="F728" s="198"/>
    </row>
    <row r="729" spans="1:6" x14ac:dyDescent="0.3">
      <c r="A729" s="156">
        <v>11</v>
      </c>
      <c r="B729" s="180" t="s">
        <v>849</v>
      </c>
      <c r="C729" s="178" t="s">
        <v>217</v>
      </c>
      <c r="D729" s="182">
        <v>154</v>
      </c>
      <c r="E729" s="228">
        <v>50000</v>
      </c>
      <c r="F729" s="238">
        <v>1500</v>
      </c>
    </row>
    <row r="730" spans="1:6" x14ac:dyDescent="0.3">
      <c r="B730" s="181"/>
      <c r="C730" s="177"/>
      <c r="D730" s="183"/>
      <c r="E730" s="221"/>
      <c r="F730" s="198"/>
    </row>
    <row r="731" spans="1:6" x14ac:dyDescent="0.3">
      <c r="A731" s="156">
        <v>12</v>
      </c>
      <c r="B731" s="180" t="s">
        <v>11</v>
      </c>
      <c r="C731" s="178" t="s">
        <v>218</v>
      </c>
      <c r="D731" s="182">
        <v>205</v>
      </c>
      <c r="E731" s="228">
        <v>40000</v>
      </c>
      <c r="F731" s="238">
        <v>1500</v>
      </c>
    </row>
    <row r="732" spans="1:6" x14ac:dyDescent="0.3">
      <c r="B732" s="181"/>
      <c r="C732" s="177"/>
      <c r="D732" s="183"/>
      <c r="E732" s="221"/>
      <c r="F732" s="198"/>
    </row>
    <row r="733" spans="1:6" ht="37.5" x14ac:dyDescent="0.3">
      <c r="A733" s="156">
        <v>13</v>
      </c>
      <c r="B733" s="180" t="s">
        <v>850</v>
      </c>
      <c r="C733" s="178"/>
      <c r="D733" s="182">
        <v>74</v>
      </c>
      <c r="E733" s="228">
        <v>40000</v>
      </c>
      <c r="F733" s="238">
        <v>1500</v>
      </c>
    </row>
    <row r="734" spans="1:6" x14ac:dyDescent="0.3">
      <c r="B734" s="181"/>
      <c r="C734" s="177"/>
      <c r="D734" s="183"/>
      <c r="E734" s="221"/>
      <c r="F734" s="198"/>
    </row>
    <row r="735" spans="1:6" x14ac:dyDescent="0.3">
      <c r="A735" s="156">
        <v>14</v>
      </c>
      <c r="B735" s="180" t="s">
        <v>851</v>
      </c>
      <c r="C735" s="178" t="s">
        <v>240</v>
      </c>
      <c r="D735" s="182">
        <v>277</v>
      </c>
      <c r="E735" s="228">
        <v>45000</v>
      </c>
      <c r="F735" s="238">
        <v>1500</v>
      </c>
    </row>
    <row r="736" spans="1:6" x14ac:dyDescent="0.3">
      <c r="B736" s="181"/>
      <c r="C736" s="177"/>
      <c r="D736" s="183"/>
      <c r="E736" s="221"/>
      <c r="F736" s="198"/>
    </row>
    <row r="737" spans="1:6" x14ac:dyDescent="0.3">
      <c r="A737" s="156">
        <v>15</v>
      </c>
      <c r="B737" s="180" t="s">
        <v>852</v>
      </c>
      <c r="C737" s="178" t="s">
        <v>219</v>
      </c>
      <c r="D737" s="182">
        <v>98</v>
      </c>
      <c r="E737" s="228">
        <v>45000</v>
      </c>
      <c r="F737" s="238">
        <v>1500</v>
      </c>
    </row>
    <row r="738" spans="1:6" x14ac:dyDescent="0.3">
      <c r="B738" s="181"/>
      <c r="C738" s="177"/>
      <c r="D738" s="183"/>
      <c r="E738" s="221"/>
      <c r="F738" s="198"/>
    </row>
    <row r="739" spans="1:6" x14ac:dyDescent="0.3">
      <c r="A739" s="156">
        <v>16</v>
      </c>
      <c r="B739" s="180" t="s">
        <v>36</v>
      </c>
      <c r="C739" s="178" t="s">
        <v>241</v>
      </c>
      <c r="D739" s="182">
        <v>23</v>
      </c>
      <c r="E739" s="228">
        <v>25000</v>
      </c>
      <c r="F739" s="238">
        <v>1500</v>
      </c>
    </row>
    <row r="740" spans="1:6" x14ac:dyDescent="0.3">
      <c r="B740" s="181"/>
      <c r="C740" s="177"/>
      <c r="D740" s="183"/>
      <c r="E740" s="221"/>
      <c r="F740" s="198"/>
    </row>
    <row r="741" spans="1:6" x14ac:dyDescent="0.3">
      <c r="A741" s="156">
        <v>17</v>
      </c>
      <c r="B741" s="180" t="s">
        <v>853</v>
      </c>
      <c r="C741" s="178" t="s">
        <v>242</v>
      </c>
      <c r="D741" s="182">
        <v>171</v>
      </c>
      <c r="E741" s="228">
        <v>50000</v>
      </c>
      <c r="F741" s="238">
        <v>1500</v>
      </c>
    </row>
    <row r="742" spans="1:6" x14ac:dyDescent="0.3">
      <c r="B742" s="181"/>
      <c r="C742" s="177"/>
      <c r="D742" s="183"/>
      <c r="E742" s="221"/>
      <c r="F742" s="198"/>
    </row>
    <row r="743" spans="1:6" x14ac:dyDescent="0.3">
      <c r="A743" s="156">
        <v>18</v>
      </c>
      <c r="B743" s="180" t="s">
        <v>854</v>
      </c>
      <c r="C743" s="178" t="s">
        <v>219</v>
      </c>
      <c r="D743" s="182">
        <v>787</v>
      </c>
      <c r="E743" s="228">
        <v>80000</v>
      </c>
      <c r="F743" s="238">
        <v>1500</v>
      </c>
    </row>
    <row r="744" spans="1:6" x14ac:dyDescent="0.3">
      <c r="B744" s="181"/>
      <c r="C744" s="177"/>
      <c r="D744" s="183"/>
      <c r="E744" s="221"/>
      <c r="F744" s="198"/>
    </row>
    <row r="745" spans="1:6" x14ac:dyDescent="0.3">
      <c r="A745" s="156">
        <v>19</v>
      </c>
      <c r="B745" s="180" t="s">
        <v>81</v>
      </c>
      <c r="C745" s="178" t="s">
        <v>243</v>
      </c>
      <c r="D745" s="182">
        <v>101</v>
      </c>
      <c r="E745" s="228">
        <v>35000</v>
      </c>
      <c r="F745" s="238">
        <v>1500</v>
      </c>
    </row>
    <row r="746" spans="1:6" x14ac:dyDescent="0.3">
      <c r="B746" s="181"/>
      <c r="C746" s="177"/>
      <c r="D746" s="183"/>
      <c r="E746" s="221"/>
      <c r="F746" s="198"/>
    </row>
    <row r="747" spans="1:6" ht="37.5" x14ac:dyDescent="0.3">
      <c r="A747" s="156">
        <v>20</v>
      </c>
      <c r="B747" s="180" t="s">
        <v>855</v>
      </c>
      <c r="C747" s="178" t="s">
        <v>239</v>
      </c>
      <c r="D747" s="182">
        <v>404</v>
      </c>
      <c r="E747" s="228">
        <v>100000</v>
      </c>
      <c r="F747" s="238">
        <v>1500</v>
      </c>
    </row>
    <row r="748" spans="1:6" x14ac:dyDescent="0.3">
      <c r="B748" s="181"/>
      <c r="C748" s="177"/>
      <c r="D748" s="183"/>
      <c r="E748" s="221"/>
      <c r="F748" s="198"/>
    </row>
    <row r="749" spans="1:6" x14ac:dyDescent="0.3">
      <c r="A749" s="156">
        <v>21</v>
      </c>
      <c r="B749" s="180" t="s">
        <v>856</v>
      </c>
      <c r="C749" s="178" t="s">
        <v>246</v>
      </c>
      <c r="D749" s="182">
        <v>413</v>
      </c>
      <c r="E749" s="228">
        <v>60000</v>
      </c>
      <c r="F749" s="238">
        <v>1500</v>
      </c>
    </row>
    <row r="750" spans="1:6" x14ac:dyDescent="0.3">
      <c r="B750" s="181"/>
      <c r="C750" s="177"/>
      <c r="D750" s="183"/>
      <c r="E750" s="221"/>
      <c r="F750" s="198"/>
    </row>
    <row r="751" spans="1:6" ht="37.5" x14ac:dyDescent="0.3">
      <c r="A751" s="156">
        <v>22</v>
      </c>
      <c r="B751" s="180" t="s">
        <v>857</v>
      </c>
      <c r="C751" s="178" t="s">
        <v>247</v>
      </c>
      <c r="D751" s="182">
        <v>40</v>
      </c>
      <c r="E751" s="228">
        <v>25000</v>
      </c>
      <c r="F751" s="238">
        <v>1500</v>
      </c>
    </row>
    <row r="752" spans="1:6" x14ac:dyDescent="0.3">
      <c r="B752" s="181"/>
      <c r="C752" s="177"/>
      <c r="D752" s="183"/>
      <c r="E752" s="221"/>
      <c r="F752" s="198"/>
    </row>
    <row r="753" spans="1:6" x14ac:dyDescent="0.3">
      <c r="A753" s="156">
        <v>23</v>
      </c>
      <c r="B753" s="180" t="s">
        <v>858</v>
      </c>
      <c r="C753" s="178" t="s">
        <v>220</v>
      </c>
      <c r="D753" s="182">
        <v>105</v>
      </c>
      <c r="E753" s="228">
        <v>20000</v>
      </c>
      <c r="F753" s="238">
        <v>1500</v>
      </c>
    </row>
    <row r="754" spans="1:6" x14ac:dyDescent="0.3">
      <c r="B754" s="181"/>
      <c r="C754" s="177"/>
      <c r="D754" s="183"/>
      <c r="E754" s="221"/>
      <c r="F754" s="198"/>
    </row>
    <row r="755" spans="1:6" x14ac:dyDescent="0.3">
      <c r="A755" s="156">
        <v>24</v>
      </c>
      <c r="B755" s="180" t="s">
        <v>181</v>
      </c>
      <c r="C755" s="178" t="s">
        <v>248</v>
      </c>
      <c r="D755" s="182">
        <v>993</v>
      </c>
      <c r="E755" s="228">
        <v>200000</v>
      </c>
      <c r="F755" s="238">
        <v>1500</v>
      </c>
    </row>
    <row r="756" spans="1:6" x14ac:dyDescent="0.3">
      <c r="B756" s="181"/>
      <c r="C756" s="177"/>
      <c r="D756" s="183"/>
      <c r="E756" s="221"/>
      <c r="F756" s="198"/>
    </row>
    <row r="757" spans="1:6" ht="37.5" x14ac:dyDescent="0.3">
      <c r="A757" s="156">
        <v>25</v>
      </c>
      <c r="B757" s="180" t="s">
        <v>859</v>
      </c>
      <c r="C757" s="178" t="s">
        <v>250</v>
      </c>
      <c r="D757" s="182">
        <v>71</v>
      </c>
      <c r="E757" s="228">
        <v>35000</v>
      </c>
      <c r="F757" s="238">
        <v>1500</v>
      </c>
    </row>
    <row r="758" spans="1:6" x14ac:dyDescent="0.3">
      <c r="B758" s="181"/>
      <c r="C758" s="177"/>
      <c r="D758" s="183"/>
      <c r="E758" s="221"/>
      <c r="F758" s="198"/>
    </row>
    <row r="759" spans="1:6" x14ac:dyDescent="0.3">
      <c r="A759" s="156">
        <v>26</v>
      </c>
      <c r="B759" s="180" t="s">
        <v>860</v>
      </c>
      <c r="C759" s="178" t="s">
        <v>242</v>
      </c>
      <c r="D759" s="182">
        <v>195</v>
      </c>
      <c r="E759" s="228">
        <v>60000</v>
      </c>
      <c r="F759" s="238">
        <v>1500</v>
      </c>
    </row>
    <row r="760" spans="1:6" x14ac:dyDescent="0.3">
      <c r="B760" s="181"/>
      <c r="C760" s="177"/>
      <c r="D760" s="183"/>
      <c r="E760" s="221"/>
      <c r="F760" s="198"/>
    </row>
    <row r="761" spans="1:6" x14ac:dyDescent="0.3">
      <c r="A761" s="156">
        <v>27</v>
      </c>
      <c r="B761" s="180" t="s">
        <v>861</v>
      </c>
      <c r="C761" s="178" t="s">
        <v>252</v>
      </c>
      <c r="D761" s="182">
        <v>153</v>
      </c>
      <c r="E761" s="228">
        <v>50000</v>
      </c>
      <c r="F761" s="238">
        <v>1500</v>
      </c>
    </row>
    <row r="762" spans="1:6" x14ac:dyDescent="0.3">
      <c r="B762" s="181"/>
      <c r="C762" s="177"/>
      <c r="D762" s="183"/>
      <c r="E762" s="221"/>
      <c r="F762" s="198"/>
    </row>
    <row r="763" spans="1:6" x14ac:dyDescent="0.3">
      <c r="A763" s="156">
        <v>28</v>
      </c>
      <c r="B763" s="180" t="s">
        <v>862</v>
      </c>
      <c r="C763" s="178" t="s">
        <v>248</v>
      </c>
      <c r="D763" s="182">
        <v>789</v>
      </c>
      <c r="E763" s="228">
        <v>120000</v>
      </c>
      <c r="F763" s="238">
        <v>1500</v>
      </c>
    </row>
    <row r="765" spans="1:6" x14ac:dyDescent="0.3">
      <c r="A765" s="156">
        <v>29</v>
      </c>
      <c r="B765" s="191" t="s">
        <v>864</v>
      </c>
      <c r="C765" s="178" t="s">
        <v>865</v>
      </c>
      <c r="D765" s="182">
        <v>512</v>
      </c>
      <c r="E765" s="228">
        <v>100000</v>
      </c>
      <c r="F765" s="238">
        <v>1500</v>
      </c>
    </row>
    <row r="766" spans="1:6" ht="37.5" x14ac:dyDescent="0.3">
      <c r="B766" s="192"/>
      <c r="C766" s="178" t="s">
        <v>238</v>
      </c>
      <c r="D766" s="182">
        <v>72</v>
      </c>
      <c r="E766" s="228">
        <v>20000</v>
      </c>
      <c r="F766" s="238">
        <v>1500</v>
      </c>
    </row>
    <row r="767" spans="1:6" ht="37.5" x14ac:dyDescent="0.3">
      <c r="B767" s="192"/>
      <c r="C767" s="178" t="s">
        <v>866</v>
      </c>
      <c r="D767" s="182">
        <v>266</v>
      </c>
      <c r="E767" s="228">
        <v>45000</v>
      </c>
      <c r="F767" s="238">
        <v>1500</v>
      </c>
    </row>
    <row r="768" spans="1:6" x14ac:dyDescent="0.3">
      <c r="B768" s="192"/>
      <c r="C768" s="178" t="s">
        <v>867</v>
      </c>
      <c r="D768" s="182">
        <v>162</v>
      </c>
      <c r="E768" s="228">
        <v>20000</v>
      </c>
      <c r="F768" s="238">
        <v>1500</v>
      </c>
    </row>
    <row r="769" spans="1:6" x14ac:dyDescent="0.3">
      <c r="B769" s="192"/>
      <c r="C769" s="178" t="s">
        <v>868</v>
      </c>
      <c r="D769" s="182">
        <v>42</v>
      </c>
      <c r="E769" s="228">
        <v>5000</v>
      </c>
      <c r="F769" s="238">
        <v>1500</v>
      </c>
    </row>
    <row r="770" spans="1:6" x14ac:dyDescent="0.3">
      <c r="B770" s="192"/>
      <c r="C770" s="178" t="s">
        <v>869</v>
      </c>
      <c r="D770" s="182">
        <v>117</v>
      </c>
      <c r="E770" s="228">
        <v>35000</v>
      </c>
      <c r="F770" s="238">
        <v>1500</v>
      </c>
    </row>
    <row r="771" spans="1:6" ht="37.5" x14ac:dyDescent="0.3">
      <c r="B771" s="192"/>
      <c r="C771" s="178" t="s">
        <v>870</v>
      </c>
      <c r="D771" s="182">
        <v>231</v>
      </c>
      <c r="E771" s="228">
        <v>30000</v>
      </c>
      <c r="F771" s="238">
        <v>1500</v>
      </c>
    </row>
    <row r="773" spans="1:6" x14ac:dyDescent="0.3">
      <c r="A773" s="156">
        <v>30</v>
      </c>
      <c r="B773" s="191" t="s">
        <v>245</v>
      </c>
      <c r="C773" s="178" t="s">
        <v>876</v>
      </c>
      <c r="D773" s="182">
        <v>54</v>
      </c>
      <c r="E773" s="228">
        <v>25000</v>
      </c>
      <c r="F773" s="238">
        <v>1500</v>
      </c>
    </row>
    <row r="774" spans="1:6" x14ac:dyDescent="0.3">
      <c r="B774" s="192"/>
      <c r="C774" s="178" t="s">
        <v>257</v>
      </c>
      <c r="D774" s="182">
        <v>43</v>
      </c>
      <c r="E774" s="228">
        <v>20000</v>
      </c>
      <c r="F774" s="238">
        <v>1500</v>
      </c>
    </row>
    <row r="775" spans="1:6" x14ac:dyDescent="0.3">
      <c r="B775" s="192"/>
      <c r="C775" s="178" t="s">
        <v>871</v>
      </c>
      <c r="D775" s="182">
        <v>14</v>
      </c>
      <c r="E775" s="228">
        <v>10000</v>
      </c>
      <c r="F775" s="238">
        <v>1500</v>
      </c>
    </row>
    <row r="776" spans="1:6" x14ac:dyDescent="0.3">
      <c r="B776" s="192"/>
      <c r="C776" s="178" t="s">
        <v>872</v>
      </c>
      <c r="D776" s="182">
        <v>51</v>
      </c>
      <c r="E776" s="228">
        <v>20000</v>
      </c>
      <c r="F776" s="238">
        <v>1500</v>
      </c>
    </row>
    <row r="777" spans="1:6" x14ac:dyDescent="0.3">
      <c r="B777" s="192"/>
      <c r="C777" s="178" t="s">
        <v>873</v>
      </c>
      <c r="D777" s="182">
        <v>20</v>
      </c>
      <c r="E777" s="228">
        <v>10000</v>
      </c>
      <c r="F777" s="238">
        <v>1500</v>
      </c>
    </row>
    <row r="778" spans="1:6" x14ac:dyDescent="0.3">
      <c r="B778" s="192"/>
      <c r="C778" s="178" t="s">
        <v>226</v>
      </c>
      <c r="D778" s="182">
        <v>57</v>
      </c>
      <c r="E778" s="228">
        <v>25000</v>
      </c>
      <c r="F778" s="238">
        <v>1500</v>
      </c>
    </row>
    <row r="779" spans="1:6" x14ac:dyDescent="0.3">
      <c r="B779" s="192"/>
      <c r="C779" s="178" t="s">
        <v>225</v>
      </c>
      <c r="D779" s="182">
        <v>28</v>
      </c>
      <c r="E779" s="228">
        <v>10000</v>
      </c>
      <c r="F779" s="238">
        <v>1500</v>
      </c>
    </row>
    <row r="780" spans="1:6" x14ac:dyDescent="0.3">
      <c r="B780" s="192"/>
      <c r="C780" s="178" t="s">
        <v>227</v>
      </c>
      <c r="D780" s="182">
        <v>7</v>
      </c>
      <c r="E780" s="228">
        <v>3000</v>
      </c>
      <c r="F780" s="238">
        <v>1500</v>
      </c>
    </row>
    <row r="781" spans="1:6" ht="37.5" x14ac:dyDescent="0.3">
      <c r="B781" s="192"/>
      <c r="C781" s="178" t="s">
        <v>874</v>
      </c>
      <c r="D781" s="182">
        <v>33</v>
      </c>
      <c r="E781" s="228">
        <v>15000</v>
      </c>
      <c r="F781" s="238">
        <v>1500</v>
      </c>
    </row>
    <row r="782" spans="1:6" x14ac:dyDescent="0.3">
      <c r="B782" s="192"/>
      <c r="C782" s="178" t="s">
        <v>254</v>
      </c>
      <c r="D782" s="182">
        <v>32</v>
      </c>
      <c r="E782" s="228">
        <v>12000</v>
      </c>
      <c r="F782" s="238">
        <v>1500</v>
      </c>
    </row>
    <row r="783" spans="1:6" x14ac:dyDescent="0.3">
      <c r="B783" s="192"/>
      <c r="C783" s="178" t="s">
        <v>875</v>
      </c>
      <c r="D783" s="182">
        <v>83</v>
      </c>
      <c r="E783" s="228">
        <v>30000</v>
      </c>
      <c r="F783" s="238">
        <v>1500</v>
      </c>
    </row>
    <row r="784" spans="1:6" x14ac:dyDescent="0.3">
      <c r="B784" s="192"/>
      <c r="C784" s="178" t="s">
        <v>266</v>
      </c>
      <c r="D784" s="182">
        <v>425</v>
      </c>
      <c r="E784" s="228">
        <v>100000</v>
      </c>
      <c r="F784" s="238">
        <v>1500</v>
      </c>
    </row>
    <row r="786" spans="1:6" x14ac:dyDescent="0.3">
      <c r="A786" s="156">
        <v>31</v>
      </c>
      <c r="B786" s="191" t="s">
        <v>877</v>
      </c>
      <c r="C786" s="179"/>
      <c r="D786" s="182"/>
      <c r="E786" s="228"/>
      <c r="F786" s="239"/>
    </row>
    <row r="787" spans="1:6" ht="37.5" x14ac:dyDescent="0.3">
      <c r="B787" s="192"/>
      <c r="C787" s="178" t="s">
        <v>244</v>
      </c>
      <c r="D787" s="182">
        <v>487</v>
      </c>
      <c r="E787" s="228">
        <v>70000</v>
      </c>
      <c r="F787" s="238">
        <v>1500</v>
      </c>
    </row>
    <row r="789" spans="1:6" x14ac:dyDescent="0.3">
      <c r="A789" s="156">
        <v>32</v>
      </c>
      <c r="B789" s="191" t="s">
        <v>878</v>
      </c>
      <c r="C789" s="179"/>
      <c r="D789" s="182"/>
      <c r="E789" s="228"/>
      <c r="F789" s="239"/>
    </row>
    <row r="790" spans="1:6" x14ac:dyDescent="0.3">
      <c r="B790" s="192"/>
      <c r="C790" s="178" t="s">
        <v>253</v>
      </c>
      <c r="D790" s="182">
        <v>71</v>
      </c>
      <c r="E790" s="228">
        <v>120000</v>
      </c>
      <c r="F790" s="238">
        <v>1500</v>
      </c>
    </row>
  </sheetData>
  <mergeCells count="4">
    <mergeCell ref="C9:D9"/>
    <mergeCell ref="B7:E7"/>
    <mergeCell ref="B570:E570"/>
    <mergeCell ref="B331:E331"/>
  </mergeCells>
  <phoneticPr fontId="32" type="noConversion"/>
  <hyperlinks>
    <hyperlink ref="C6" r:id="rId1" display="mailto:ebs_support@znanium.com" xr:uid="{83A1C765-F92F-46B9-80BE-57A277A1540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8DA3-0826-42C7-8BEA-ABC712DFE092}">
  <dimension ref="A1"/>
  <sheetViews>
    <sheetView workbookViewId="0">
      <selection sqref="A1:A5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Издательские коллекции</vt:lpstr>
      <vt:lpstr>Издательсткие коллекции (2)</vt:lpstr>
      <vt:lpstr>Лист1</vt:lpstr>
      <vt:lpstr>прайс июнь 2023</vt:lpstr>
      <vt:lpstr>Лист4</vt:lpstr>
      <vt:lpstr>'Издательские коллекции'!Область_печати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Самойлов Евгений Владимирович</cp:lastModifiedBy>
  <cp:lastPrinted>2019-08-07T10:00:36Z</cp:lastPrinted>
  <dcterms:created xsi:type="dcterms:W3CDTF">2011-08-14T12:36:17Z</dcterms:created>
  <dcterms:modified xsi:type="dcterms:W3CDTF">2023-06-22T13:46:29Z</dcterms:modified>
</cp:coreProperties>
</file>